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firstSheet="4" activeTab="11"/>
  </bookViews>
  <sheets>
    <sheet name="2009.01" sheetId="1" r:id="rId1"/>
    <sheet name="2009.02" sheetId="2" r:id="rId2"/>
    <sheet name="2009.03" sheetId="3" r:id="rId3"/>
    <sheet name="2009.04" sheetId="4" r:id="rId4"/>
    <sheet name="2009.05" sheetId="5" r:id="rId5"/>
    <sheet name="2009.06" sheetId="6" r:id="rId6"/>
    <sheet name="2009.07" sheetId="7" r:id="rId7"/>
    <sheet name="2009.08" sheetId="8" r:id="rId8"/>
    <sheet name="2009.09" sheetId="9" r:id="rId9"/>
    <sheet name="2009.10" sheetId="10" r:id="rId10"/>
    <sheet name="2009.11" sheetId="11" r:id="rId11"/>
    <sheet name="2009.12" sheetId="12" r:id="rId12"/>
  </sheets>
  <definedNames/>
  <calcPr fullCalcOnLoad="1"/>
</workbook>
</file>

<file path=xl/sharedStrings.xml><?xml version="1.0" encoding="utf-8"?>
<sst xmlns="http://schemas.openxmlformats.org/spreadsheetml/2006/main" count="3302" uniqueCount="368">
  <si>
    <t>Előadás-szám</t>
  </si>
  <si>
    <t>USA</t>
  </si>
  <si>
    <t>UIP-Dunafilm</t>
  </si>
  <si>
    <t>Fórum-Hungary</t>
  </si>
  <si>
    <t>Budapestfilm</t>
  </si>
  <si>
    <t>France</t>
  </si>
  <si>
    <t>Germany</t>
  </si>
  <si>
    <t>UK</t>
  </si>
  <si>
    <t>UK-Germany</t>
  </si>
  <si>
    <t>Cím</t>
  </si>
  <si>
    <t>Eredeti cím</t>
  </si>
  <si>
    <t>Forgalmazó</t>
  </si>
  <si>
    <t>Nézőszám</t>
  </si>
  <si>
    <t>Induló kópia-szám</t>
  </si>
  <si>
    <t>SPI Hungary</t>
  </si>
  <si>
    <t>Papírsárkányok</t>
  </si>
  <si>
    <t>The Kite Runner</t>
  </si>
  <si>
    <t>Vérző olaj</t>
  </si>
  <si>
    <t>There will be blood</t>
  </si>
  <si>
    <t>Ellenséges vágyak</t>
  </si>
  <si>
    <t>Se, jie</t>
  </si>
  <si>
    <t>A TERROR ÜGYVÉDJE</t>
  </si>
  <si>
    <t xml:space="preserve">L'Avocat de la terreur </t>
  </si>
  <si>
    <t>AZ ELLENSÉGEM ELLENSÉGE</t>
  </si>
  <si>
    <t>Mon meilleur ennemi</t>
  </si>
  <si>
    <t>Hallam Foe</t>
  </si>
  <si>
    <t>Út a vadonba</t>
  </si>
  <si>
    <t>Into The Wild</t>
  </si>
  <si>
    <t>ELAH VÖLGYÉBEN</t>
  </si>
  <si>
    <t>In the Valley of Elah</t>
  </si>
  <si>
    <t>A MÁSIK OLDALON</t>
  </si>
  <si>
    <t>Auf der Anderen Seite</t>
  </si>
  <si>
    <t>Earth</t>
  </si>
  <si>
    <t>Irina Palm</t>
  </si>
  <si>
    <t>Sukkar banat</t>
  </si>
  <si>
    <t>A Föld</t>
  </si>
  <si>
    <t>Karamell</t>
  </si>
  <si>
    <t>France-Libanon</t>
  </si>
  <si>
    <t>A LEFEJEZETT KAKAS</t>
  </si>
  <si>
    <t>Der geköpfte Hahn</t>
  </si>
  <si>
    <t>Germany-Romania</t>
  </si>
  <si>
    <t>PÉNZHAMISÍTÓK</t>
  </si>
  <si>
    <t>Die Falscher</t>
  </si>
  <si>
    <t>Austria</t>
  </si>
  <si>
    <t>Best-Hollywood</t>
  </si>
  <si>
    <t>I'm Not There - Bob Dylan</t>
  </si>
  <si>
    <t>I'm Not There</t>
  </si>
  <si>
    <t>Mrs.Ratcliffe forradalma</t>
  </si>
  <si>
    <t>Mrs.Ratcliffe's Revolution</t>
  </si>
  <si>
    <t>Az ígéret szép szó</t>
  </si>
  <si>
    <t>Zavet</t>
  </si>
  <si>
    <t>Serbia-France</t>
  </si>
  <si>
    <t>Bemutató időpontja</t>
  </si>
  <si>
    <t>A zóna</t>
  </si>
  <si>
    <t>La Zona</t>
  </si>
  <si>
    <t>Mexico</t>
  </si>
  <si>
    <t>Párizs, szeretlek!</t>
  </si>
  <si>
    <t xml:space="preserve">Paris, je t'aime </t>
  </si>
  <si>
    <t>Szerzők</t>
  </si>
  <si>
    <t>Reprise</t>
  </si>
  <si>
    <t>Fél Nelson</t>
  </si>
  <si>
    <t>Half Nelson</t>
  </si>
  <si>
    <t>Norway</t>
  </si>
  <si>
    <t>Odeon</t>
  </si>
  <si>
    <t>Az ajánlat</t>
  </si>
  <si>
    <t>Proposition</t>
  </si>
  <si>
    <t>Control</t>
  </si>
  <si>
    <t>Be Kind Rewind</t>
  </si>
  <si>
    <t>Pénztári     jegybevétel</t>
  </si>
  <si>
    <t>Gyártó    ország</t>
  </si>
  <si>
    <t>Australia-UK</t>
  </si>
  <si>
    <t>UK-USA</t>
  </si>
  <si>
    <t>A hullám</t>
  </si>
  <si>
    <t>The Wave</t>
  </si>
  <si>
    <t>Tekerd vissza, haver</t>
  </si>
  <si>
    <t>Mongol</t>
  </si>
  <si>
    <t>Csereüvegek</t>
  </si>
  <si>
    <t>Empties</t>
  </si>
  <si>
    <t>Érzékeny pont</t>
  </si>
  <si>
    <t>Nothing is Private</t>
  </si>
  <si>
    <t>Jelenetek két házasságból</t>
  </si>
  <si>
    <t>Himlens Hjarta</t>
  </si>
  <si>
    <t>Szerelem magyarázat nélkül</t>
  </si>
  <si>
    <t>Kira's reason</t>
  </si>
  <si>
    <t>Leo</t>
  </si>
  <si>
    <t>Gengszterek fogadója</t>
  </si>
  <si>
    <t>Flickering Lights</t>
  </si>
  <si>
    <t>2008.10.23 (moziünnep)</t>
  </si>
  <si>
    <t>Csak egy szerelmesfilm</t>
  </si>
  <si>
    <t>Just another love story</t>
  </si>
  <si>
    <t>Jules és Jim</t>
  </si>
  <si>
    <t>Jules et Jim</t>
  </si>
  <si>
    <t>2008.11.06 (moziünnep)</t>
  </si>
  <si>
    <t>Lorna csendje</t>
  </si>
  <si>
    <t>Le Silence de Lorna</t>
  </si>
  <si>
    <t>Áldozatkaszkadőr</t>
  </si>
  <si>
    <t>Playing the victim</t>
  </si>
  <si>
    <t>Mexikói képeslap</t>
  </si>
  <si>
    <t>Lake Tahoe</t>
  </si>
  <si>
    <t>Melegkonyha</t>
  </si>
  <si>
    <t>Fuera de Carta</t>
  </si>
  <si>
    <t>2009.01.01 (2008.12.25)</t>
  </si>
  <si>
    <t>Profi bérgyilkost keresünk - Nem nem akadály</t>
  </si>
  <si>
    <t>Louise - Michel</t>
  </si>
  <si>
    <t>2009.01.15 (2008.12.25)</t>
  </si>
  <si>
    <t>Takva-Az istenfélő Muharrem</t>
  </si>
  <si>
    <t>Takva</t>
  </si>
  <si>
    <t>Paranoid Park</t>
  </si>
  <si>
    <t>Cirkó</t>
  </si>
  <si>
    <t>Czech-angol</t>
  </si>
  <si>
    <t>France-USA</t>
  </si>
  <si>
    <t>UK-Belgium-France</t>
  </si>
  <si>
    <t>Spain</t>
  </si>
  <si>
    <t>Belgium</t>
  </si>
  <si>
    <t>Sweden</t>
  </si>
  <si>
    <t>Russia</t>
  </si>
  <si>
    <t>Turkey</t>
  </si>
  <si>
    <t>Denmark</t>
  </si>
  <si>
    <t>Mongol-Russia-Germany</t>
  </si>
  <si>
    <t>China-Taiwan-USA</t>
  </si>
  <si>
    <t>A nagy csend</t>
  </si>
  <si>
    <t>Die Grosse Stille</t>
  </si>
  <si>
    <t>Mozinet</t>
  </si>
  <si>
    <t>France-Germany</t>
  </si>
  <si>
    <t>Az Filmiroda által regisztrált art-filmek 2009. január havi 52 hetes halmozott toplistája</t>
  </si>
  <si>
    <t>[REC]</t>
  </si>
  <si>
    <t>Hungarotop, Szimplafilm, Szuezfilm, Anjou-Lafayette adatai nélkül</t>
  </si>
  <si>
    <t>Az Filmiroda által regisztrált art-filmek 2009. február havi 52 hetes halmozott toplistája</t>
  </si>
  <si>
    <t>A csirke, a hal és a királyrák</t>
  </si>
  <si>
    <t>Milk</t>
  </si>
  <si>
    <t>Elcserélt életek</t>
  </si>
  <si>
    <t>Changeling</t>
  </si>
  <si>
    <t>A látogató</t>
  </si>
  <si>
    <t>The Visitor</t>
  </si>
  <si>
    <t>n.a.</t>
  </si>
  <si>
    <t>Marcela</t>
  </si>
  <si>
    <t>MOZINET</t>
  </si>
  <si>
    <t>Czech</t>
  </si>
  <si>
    <t>A kuszkusz titka</t>
  </si>
  <si>
    <t>Frost/Nixon</t>
  </si>
  <si>
    <t>USA-UK</t>
  </si>
  <si>
    <t>Amal</t>
  </si>
  <si>
    <t>Canada</t>
  </si>
  <si>
    <t>Sukiyaki Western Django</t>
  </si>
  <si>
    <t>Japan</t>
  </si>
  <si>
    <t>El pollo, el pez y el cangrejao real</t>
  </si>
  <si>
    <t>La graine et le mulet</t>
  </si>
  <si>
    <t>Az Filmiroda által regisztrált art-filmek 2009. március havi 52 hetes halmozott toplistája</t>
  </si>
  <si>
    <t>A világ nagy és a megváltás a sarkon ólálkodik</t>
  </si>
  <si>
    <t>The World is big and Salvation Lurks around the Corner</t>
  </si>
  <si>
    <t>MFFSZ</t>
  </si>
  <si>
    <t>Bulgaria - Hungary - Germany</t>
  </si>
  <si>
    <t>BAADER MEINHOF</t>
  </si>
  <si>
    <t>Baader Meinhof</t>
  </si>
  <si>
    <t>SPI International</t>
  </si>
  <si>
    <t>Vak szerelmek</t>
  </si>
  <si>
    <t>Slepe lásky</t>
  </si>
  <si>
    <t>Cirko Film</t>
  </si>
  <si>
    <t>Slovakia</t>
  </si>
  <si>
    <t>Kétely</t>
  </si>
  <si>
    <t>Doubt</t>
  </si>
  <si>
    <t>Oly sokáig szerettelek</t>
  </si>
  <si>
    <t>Berlin Calling</t>
  </si>
  <si>
    <t>Isten hozott az Isten háta mögött</t>
  </si>
  <si>
    <t>Bienvenue chez'sti</t>
  </si>
  <si>
    <t>A felolvasó</t>
  </si>
  <si>
    <t>The Reader</t>
  </si>
  <si>
    <t>Tudod, hogy van ez Jézus</t>
  </si>
  <si>
    <t xml:space="preserve">Jesus, Du weisst </t>
  </si>
  <si>
    <t>Import/Export</t>
  </si>
  <si>
    <t>Modellek</t>
  </si>
  <si>
    <t>Models</t>
  </si>
  <si>
    <t>Kebelbarát</t>
  </si>
  <si>
    <t>Der Busenfreund</t>
  </si>
  <si>
    <t>Tervezett veszteség</t>
  </si>
  <si>
    <t>Mit Verlust ist zu rechnen</t>
  </si>
  <si>
    <t>Házi kedvencek</t>
  </si>
  <si>
    <t>Tierische Liebe</t>
  </si>
  <si>
    <t>Kánikula</t>
  </si>
  <si>
    <t>Hundstage</t>
  </si>
  <si>
    <t>Nói albinói</t>
  </si>
  <si>
    <t>Nói Albinói</t>
  </si>
  <si>
    <t>Akaratlanul</t>
  </si>
  <si>
    <t>De Ofrivilliga</t>
  </si>
  <si>
    <t>Gomorra</t>
  </si>
  <si>
    <t>Szuez Film</t>
  </si>
  <si>
    <t>Az Filmiroda által regisztrált art-filmek 2009. április havi 52 hetes halmozott toplistája</t>
  </si>
  <si>
    <t>Gyártóország</t>
  </si>
  <si>
    <t>Pénztári jegybevétel</t>
  </si>
  <si>
    <t>Budapest Film</t>
  </si>
  <si>
    <t>Fórum Hungary</t>
  </si>
  <si>
    <t>SPI</t>
  </si>
  <si>
    <t>Kazahsztán-Mongolia-Oroszország-Németország</t>
  </si>
  <si>
    <t>USA-Németország</t>
  </si>
  <si>
    <t>Franciaország</t>
  </si>
  <si>
    <t>Németország</t>
  </si>
  <si>
    <t>A pankrátor</t>
  </si>
  <si>
    <t>The Wrestler</t>
  </si>
  <si>
    <t>Tekerd vissza ,haver</t>
  </si>
  <si>
    <t>Spanyolország</t>
  </si>
  <si>
    <t xml:space="preserve">l y a longtemps que je t'aime </t>
  </si>
  <si>
    <t>Dánia</t>
  </si>
  <si>
    <t>Szerbia-Franciaország</t>
  </si>
  <si>
    <t>Kanada</t>
  </si>
  <si>
    <t>A Baader Meinhof csoport</t>
  </si>
  <si>
    <t>Der Baader Meinhof Komplex</t>
  </si>
  <si>
    <t>Svédország</t>
  </si>
  <si>
    <t>Cserüvegek</t>
  </si>
  <si>
    <t>Csehország-UK</t>
  </si>
  <si>
    <t>Norvégia</t>
  </si>
  <si>
    <t>Kémnők</t>
  </si>
  <si>
    <t>Les femmes de l'ombre</t>
  </si>
  <si>
    <t>Mexikó</t>
  </si>
  <si>
    <t>Ausztrália-UK</t>
  </si>
  <si>
    <t>Olaszország</t>
  </si>
  <si>
    <t>Utolsó látogatás</t>
  </si>
  <si>
    <t>Brideshead Revisited</t>
  </si>
  <si>
    <t>The World Is Big and Salvation Lurks around the Corner</t>
  </si>
  <si>
    <t>Bulgária-Magyarország-Németország</t>
  </si>
  <si>
    <t>Clara</t>
  </si>
  <si>
    <t>Geliebte Clara</t>
  </si>
  <si>
    <t>Grantfilm Kft</t>
  </si>
  <si>
    <t>Németország-Franciaország-Magyarország</t>
  </si>
  <si>
    <t>Csehország</t>
  </si>
  <si>
    <t>Japán</t>
  </si>
  <si>
    <t>Ember a magasban</t>
  </si>
  <si>
    <t>Man on Wire</t>
  </si>
  <si>
    <t>Oroszország</t>
  </si>
  <si>
    <t>Szlovákia</t>
  </si>
  <si>
    <t>Izland-Németország-UK-Dánia</t>
  </si>
  <si>
    <t>Versailles</t>
  </si>
  <si>
    <t>Együtt</t>
  </si>
  <si>
    <t>Tillsammans</t>
  </si>
  <si>
    <t>Svédország-Dánia-Olaszország</t>
  </si>
  <si>
    <t>Ausztria</t>
  </si>
  <si>
    <t>Némezország</t>
  </si>
  <si>
    <t>UK-USA-Ausztrália</t>
  </si>
  <si>
    <t>Az Filmiroda által regisztrált art-filmek 2009. május havi 52 hetes halmozott toplistája</t>
  </si>
  <si>
    <t>USA - Germany</t>
  </si>
  <si>
    <t>I y a longtemps que je t'aime</t>
  </si>
  <si>
    <t>Italy</t>
  </si>
  <si>
    <t>Iceland - Garmany - UK - Denmark</t>
  </si>
  <si>
    <t>Szimpla Fim, Anjou Lafayette adatai nélkül</t>
  </si>
  <si>
    <t>Cirkó adatai: 2009.03.31.</t>
  </si>
  <si>
    <t>Cirkó adatai: 2009.04.30.</t>
  </si>
  <si>
    <t>A nő másik arca</t>
  </si>
  <si>
    <t>Vakság</t>
  </si>
  <si>
    <t>Che - Az Argentín</t>
  </si>
  <si>
    <t>Citromfa</t>
  </si>
  <si>
    <t>René</t>
  </si>
  <si>
    <t>Conversations with other women</t>
  </si>
  <si>
    <t>Blindness</t>
  </si>
  <si>
    <t>Kanada-Brazília-Japán</t>
  </si>
  <si>
    <t>Che L'Argentin</t>
  </si>
  <si>
    <t>Franciaország-Spanyolország-USA</t>
  </si>
  <si>
    <t>e-cinema</t>
  </si>
  <si>
    <t>Etz Limon</t>
  </si>
  <si>
    <t>Izrael-Németország-Franciaország</t>
  </si>
  <si>
    <t>Az Filmiroda által regisztrált art-filmek 2009. június havi 52 hetes halmozott toplistája</t>
  </si>
  <si>
    <t>Budapest Film Kft.</t>
  </si>
  <si>
    <t>Best Hollywood Kft.</t>
  </si>
  <si>
    <t>Kazahsztán-Mongólia-Oroszország-Németország</t>
  </si>
  <si>
    <t>Engedj be!</t>
  </si>
  <si>
    <t>Lat den raette komma in</t>
  </si>
  <si>
    <t>Corner Film</t>
  </si>
  <si>
    <t>Che - Az Argentin</t>
  </si>
  <si>
    <t>Moszkva, Belgium</t>
  </si>
  <si>
    <t>Aanrijding in Moscou</t>
  </si>
  <si>
    <t>Jumurta</t>
  </si>
  <si>
    <t>Yumurta</t>
  </si>
  <si>
    <t>Törökország</t>
  </si>
  <si>
    <t>Az Filmiroda által regisztrált art-filmek 2009. július havi 52 hetes halmozott toplistája</t>
  </si>
  <si>
    <t>Gettó milliomos</t>
  </si>
  <si>
    <t>Slumdog Millionaire</t>
  </si>
  <si>
    <t>UK - USA</t>
  </si>
  <si>
    <t>Libanoni keringő</t>
  </si>
  <si>
    <t>Waltz with Bashir</t>
  </si>
  <si>
    <t>Kilencedik mennyország</t>
  </si>
  <si>
    <t>Wolke Neun</t>
  </si>
  <si>
    <t>Állati szerelmek</t>
  </si>
  <si>
    <t>Animals in love</t>
  </si>
  <si>
    <t>BenX</t>
  </si>
  <si>
    <t>Hajrá boldogság</t>
  </si>
  <si>
    <t>Happy Go Lucky</t>
  </si>
  <si>
    <t>Téli utazás</t>
  </si>
  <si>
    <t>Juriev den</t>
  </si>
  <si>
    <t>Őrült életek</t>
  </si>
  <si>
    <t>La vida loca</t>
  </si>
  <si>
    <t>Anjou Lafayette Bt.</t>
  </si>
  <si>
    <t>HAJRÁ BOLDOGSÁG</t>
  </si>
  <si>
    <t>ÁLLATI SZERELMEK</t>
  </si>
  <si>
    <t>Az Filmiroda által regisztrált art-filmek 2009. augusztus havi 52 hetes halmozott toplistája</t>
  </si>
  <si>
    <t>Becstelen Brigantik</t>
  </si>
  <si>
    <t>Inglourious Basters</t>
  </si>
  <si>
    <t>UIP Dunafilm</t>
  </si>
  <si>
    <t>Szerelem második látásra</t>
  </si>
  <si>
    <t>Last Chance Harvey</t>
  </si>
  <si>
    <t>Il divo - A megfoghatatlan</t>
  </si>
  <si>
    <t>Il divo</t>
  </si>
  <si>
    <t>Vénasszonyok nyara</t>
  </si>
  <si>
    <t>Pranzo di Ferragosto</t>
  </si>
  <si>
    <t>Pandora szelencéje</t>
  </si>
  <si>
    <t>Pandora'nin kutusu</t>
  </si>
  <si>
    <t>Az Filmiroda által regisztrált art-filmek 2009. szeptember havi 52 hetes halmozott toplistája</t>
  </si>
  <si>
    <t>Két szerető</t>
  </si>
  <si>
    <t>Megtört ölelések</t>
  </si>
  <si>
    <t>Az Admirális</t>
  </si>
  <si>
    <t>Egy kis gubanc</t>
  </si>
  <si>
    <t>Kiságyúk</t>
  </si>
  <si>
    <t>Őrült Szentivánéj</t>
  </si>
  <si>
    <t>Midsummer madness</t>
  </si>
  <si>
    <t>Spraengfarlig bomb</t>
  </si>
  <si>
    <t>In the loop</t>
  </si>
  <si>
    <t>Admiral</t>
  </si>
  <si>
    <t>Los abrazos rotos</t>
  </si>
  <si>
    <t>Two lovers</t>
  </si>
  <si>
    <t>Az Filmiroda által regisztrált art-filmek 2009. október havi 52 hetes halmozott toplistája</t>
  </si>
  <si>
    <t>Rövidlátók</t>
  </si>
  <si>
    <t>Megane</t>
  </si>
  <si>
    <t>Családban marad</t>
  </si>
  <si>
    <t>Country wedding</t>
  </si>
  <si>
    <t>Izland</t>
  </si>
  <si>
    <t>Észak</t>
  </si>
  <si>
    <t>Nord</t>
  </si>
  <si>
    <t>Fausta éneke</t>
  </si>
  <si>
    <t>La teta asustada</t>
  </si>
  <si>
    <t>Apám zenéje</t>
  </si>
  <si>
    <t>Nach der Musik</t>
  </si>
  <si>
    <t>a</t>
  </si>
  <si>
    <t>Inglourious Basterds</t>
  </si>
  <si>
    <t>Two Lovers</t>
  </si>
  <si>
    <t>The Brorthers Bloom-Szélhámos fivérek</t>
  </si>
  <si>
    <t>The Brothers Bloom</t>
  </si>
  <si>
    <t>Cirkó Film</t>
  </si>
  <si>
    <t>Tiszta napfény</t>
  </si>
  <si>
    <t>Sunshine Cleaning</t>
  </si>
  <si>
    <t>Nagy Britannia</t>
  </si>
  <si>
    <t>Az irányítás határai</t>
  </si>
  <si>
    <t>The Limits of Control</t>
  </si>
  <si>
    <t>Spanyolország-USA-Japán</t>
  </si>
  <si>
    <t>Il divo-A megfoghatatlan</t>
  </si>
  <si>
    <t>Amikor 13 újhold van egy évben</t>
  </si>
  <si>
    <t>In einem Jahr mit 13 Monden</t>
  </si>
  <si>
    <t>Német</t>
  </si>
  <si>
    <t>Az Filmiroda által regisztrált art-filmek 2009. november havi 52 hetes halmozott toplistája</t>
  </si>
  <si>
    <t>Magyarország</t>
  </si>
  <si>
    <t>Max Manus</t>
  </si>
  <si>
    <t>Norvégia-Dánia-Németország</t>
  </si>
  <si>
    <t>Továbbállók</t>
  </si>
  <si>
    <t>Away We Go</t>
  </si>
  <si>
    <t>A legbátrabb város</t>
  </si>
  <si>
    <t>Közép-európai Média Intézet</t>
  </si>
  <si>
    <t>O"Horten</t>
  </si>
  <si>
    <t>Norvégia-Németország-Franciaország</t>
  </si>
  <si>
    <t>A tejesember</t>
  </si>
  <si>
    <t>Sut</t>
  </si>
  <si>
    <t>Törökország-Németország</t>
  </si>
  <si>
    <t>California Dreamin'</t>
  </si>
  <si>
    <t>Románia</t>
  </si>
  <si>
    <t>Az Filmiroda által regisztrált art-filmek 2009. december havi 52 hetes halmozott toplistája</t>
  </si>
  <si>
    <t>Welcome</t>
  </si>
  <si>
    <t>A próféta</t>
  </si>
  <si>
    <t>Karácsonyi történet</t>
  </si>
  <si>
    <t>Hold</t>
  </si>
  <si>
    <t>Un prophete</t>
  </si>
  <si>
    <t>Un conte de noel</t>
  </si>
  <si>
    <t>Moon</t>
  </si>
  <si>
    <t>Franciaország-Olaszország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</si>
</sst>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yyyy/mm/dd;@"/>
    <numFmt numFmtId="169" formatCode="yy/mm/dd"/>
    <numFmt numFmtId="170" formatCode="yyyy/\ mmm/\ d\."/>
    <numFmt numFmtId="171" formatCode="[$-40E]yyyy\.\ mmmm\ d\."/>
    <numFmt numFmtId="172" formatCode="yyyy/\ m/\ d\.;@"/>
    <numFmt numFmtId="173" formatCode="yyyy\.mm\.dd;@"/>
    <numFmt numFmtId="174" formatCode="#,##0\ &quot;Ft&quot;"/>
    <numFmt numFmtId="175" formatCode="_(* #,##0_);_(* \(#,##0\);_(* &quot;-&quot;??_);_(@_)"/>
    <numFmt numFmtId="176" formatCode="#,##0_ ;\-#,##0\ "/>
    <numFmt numFmtId="177" formatCode="mmm/yyyy"/>
    <numFmt numFmtId="178" formatCode="0.0"/>
    <numFmt numFmtId="179" formatCode="#,##0;[Red]\-#,##0"/>
    <numFmt numFmtId="180" formatCode="0.0%"/>
    <numFmt numFmtId="181" formatCode="yyyy\-mm\-dd"/>
    <numFmt numFmtId="182" formatCode="#,##0\ _F_t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3" fillId="0" borderId="10" xfId="57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3" fillId="11" borderId="10" xfId="57" applyFont="1" applyFill="1" applyBorder="1" applyAlignment="1" applyProtection="1">
      <alignment horizontal="center"/>
      <protection locked="0"/>
    </xf>
    <xf numFmtId="0" fontId="3" fillId="7" borderId="10" xfId="57" applyFont="1" applyFill="1" applyBorder="1" applyAlignment="1">
      <alignment wrapText="1"/>
      <protection/>
    </xf>
    <xf numFmtId="0" fontId="3" fillId="1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/>
      <protection locked="0"/>
    </xf>
    <xf numFmtId="0" fontId="3" fillId="15" borderId="10" xfId="0" applyFont="1" applyFill="1" applyBorder="1" applyAlignment="1" applyProtection="1">
      <alignment/>
      <protection locked="0"/>
    </xf>
    <xf numFmtId="0" fontId="3" fillId="15" borderId="10" xfId="0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>
      <alignment/>
    </xf>
    <xf numFmtId="168" fontId="3" fillId="1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168" fontId="3" fillId="7" borderId="10" xfId="42" applyNumberFormat="1" applyFont="1" applyFill="1" applyBorder="1" applyAlignment="1">
      <alignment horizontal="center"/>
    </xf>
    <xf numFmtId="168" fontId="3" fillId="7" borderId="1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4" fontId="3" fillId="11" borderId="10" xfId="0" applyNumberFormat="1" applyFont="1" applyFill="1" applyBorder="1" applyAlignment="1" applyProtection="1">
      <alignment horizontal="center"/>
      <protection locked="0"/>
    </xf>
    <xf numFmtId="14" fontId="3" fillId="11" borderId="10" xfId="0" applyNumberFormat="1" applyFont="1" applyFill="1" applyBorder="1" applyAlignment="1" applyProtection="1">
      <alignment horizontal="center" vertical="center"/>
      <protection locked="0"/>
    </xf>
    <xf numFmtId="49" fontId="3" fillId="15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57" applyNumberFormat="1" applyFont="1" applyBorder="1" applyAlignment="1">
      <alignment horizontal="center"/>
      <protection/>
    </xf>
    <xf numFmtId="0" fontId="3" fillId="25" borderId="10" xfId="0" applyFont="1" applyFill="1" applyBorder="1" applyAlignment="1">
      <alignment horizontal="center"/>
    </xf>
    <xf numFmtId="14" fontId="3" fillId="15" borderId="10" xfId="0" applyNumberFormat="1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 applyProtection="1">
      <alignment/>
      <protection locked="0"/>
    </xf>
    <xf numFmtId="0" fontId="3" fillId="25" borderId="10" xfId="0" applyFont="1" applyFill="1" applyBorder="1" applyAlignment="1">
      <alignment/>
    </xf>
    <xf numFmtId="14" fontId="3" fillId="25" borderId="10" xfId="0" applyNumberFormat="1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/>
    </xf>
    <xf numFmtId="0" fontId="3" fillId="15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NumberFormat="1" applyFont="1" applyFill="1" applyBorder="1" applyAlignment="1">
      <alignment horizontal="center" vertical="center"/>
    </xf>
    <xf numFmtId="0" fontId="3" fillId="11" borderId="10" xfId="41" applyNumberFormat="1" applyFont="1" applyFill="1" applyBorder="1" applyAlignment="1" applyProtection="1">
      <alignment horizontal="center" vertical="center"/>
      <protection locked="0"/>
    </xf>
    <xf numFmtId="0" fontId="3" fillId="11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>
      <alignment/>
    </xf>
    <xf numFmtId="0" fontId="3" fillId="7" borderId="10" xfId="57" applyFont="1" applyFill="1" applyBorder="1" applyAlignment="1">
      <alignment/>
      <protection/>
    </xf>
    <xf numFmtId="0" fontId="3" fillId="10" borderId="10" xfId="0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7" applyFont="1" applyBorder="1" applyAlignment="1">
      <alignment horizontal="center" vertical="center"/>
      <protection/>
    </xf>
    <xf numFmtId="0" fontId="3" fillId="7" borderId="10" xfId="57" applyFont="1" applyFill="1" applyBorder="1" applyAlignment="1">
      <alignment horizontal="center" vertical="center"/>
      <protection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14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 applyProtection="1">
      <alignment horizontal="center" vertical="center" wrapText="1"/>
      <protection/>
    </xf>
    <xf numFmtId="3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168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14" fontId="3" fillId="24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0" fontId="3" fillId="26" borderId="10" xfId="57" applyFont="1" applyFill="1" applyBorder="1" applyAlignment="1">
      <alignment/>
      <protection/>
    </xf>
    <xf numFmtId="0" fontId="3" fillId="26" borderId="10" xfId="0" applyFont="1" applyFill="1" applyBorder="1" applyAlignment="1">
      <alignment horizontal="center"/>
    </xf>
    <xf numFmtId="0" fontId="3" fillId="26" borderId="10" xfId="57" applyFont="1" applyFill="1" applyBorder="1" applyAlignment="1">
      <alignment horizontal="center" vertical="center"/>
      <protection/>
    </xf>
    <xf numFmtId="168" fontId="3" fillId="26" borderId="10" xfId="42" applyNumberFormat="1" applyFont="1" applyFill="1" applyBorder="1" applyAlignment="1">
      <alignment horizontal="center"/>
    </xf>
    <xf numFmtId="0" fontId="3" fillId="26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right"/>
    </xf>
    <xf numFmtId="0" fontId="3" fillId="11" borderId="10" xfId="0" applyFont="1" applyFill="1" applyBorder="1" applyAlignment="1">
      <alignment/>
    </xf>
    <xf numFmtId="0" fontId="3" fillId="11" borderId="10" xfId="57" applyFont="1" applyFill="1" applyBorder="1" applyAlignment="1">
      <alignment/>
      <protection/>
    </xf>
    <xf numFmtId="0" fontId="3" fillId="11" borderId="10" xfId="57" applyFont="1" applyFill="1" applyBorder="1" applyAlignment="1">
      <alignment horizontal="center" vertical="center"/>
      <protection/>
    </xf>
    <xf numFmtId="168" fontId="3" fillId="11" borderId="10" xfId="42" applyNumberFormat="1" applyFont="1" applyFill="1" applyBorder="1" applyAlignment="1">
      <alignment horizontal="center"/>
    </xf>
    <xf numFmtId="0" fontId="3" fillId="11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0" xfId="57" applyFont="1" applyFill="1" applyBorder="1" applyAlignment="1">
      <alignment/>
      <protection/>
    </xf>
    <xf numFmtId="0" fontId="3" fillId="3" borderId="10" xfId="0" applyFont="1" applyFill="1" applyBorder="1" applyAlignment="1">
      <alignment horizontal="center"/>
    </xf>
    <xf numFmtId="0" fontId="3" fillId="3" borderId="10" xfId="57" applyFont="1" applyFill="1" applyBorder="1" applyAlignment="1">
      <alignment horizontal="center" vertical="center"/>
      <protection/>
    </xf>
    <xf numFmtId="168" fontId="3" fillId="3" borderId="10" xfId="42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/>
    </xf>
    <xf numFmtId="3" fontId="25" fillId="7" borderId="10" xfId="0" applyNumberFormat="1" applyFont="1" applyFill="1" applyBorder="1" applyAlignment="1">
      <alignment/>
    </xf>
    <xf numFmtId="3" fontId="25" fillId="7" borderId="10" xfId="0" applyNumberFormat="1" applyFont="1" applyFill="1" applyBorder="1" applyAlignment="1">
      <alignment vertical="center"/>
    </xf>
    <xf numFmtId="3" fontId="26" fillId="7" borderId="10" xfId="0" applyNumberFormat="1" applyFont="1" applyFill="1" applyBorder="1" applyAlignment="1">
      <alignment vertical="center"/>
    </xf>
    <xf numFmtId="3" fontId="25" fillId="15" borderId="10" xfId="0" applyNumberFormat="1" applyFont="1" applyFill="1" applyBorder="1" applyAlignment="1" applyProtection="1">
      <alignment/>
      <protection locked="0"/>
    </xf>
    <xf numFmtId="3" fontId="26" fillId="15" borderId="10" xfId="0" applyNumberFormat="1" applyFont="1" applyFill="1" applyBorder="1" applyAlignment="1" applyProtection="1">
      <alignment/>
      <protection locked="0"/>
    </xf>
    <xf numFmtId="3" fontId="25" fillId="0" borderId="10" xfId="57" applyNumberFormat="1" applyFont="1" applyBorder="1" applyAlignment="1">
      <alignment/>
      <protection/>
    </xf>
    <xf numFmtId="3" fontId="26" fillId="0" borderId="10" xfId="57" applyNumberFormat="1" applyFont="1" applyBorder="1" applyAlignment="1">
      <alignment/>
      <protection/>
    </xf>
    <xf numFmtId="3" fontId="25" fillId="11" borderId="10" xfId="0" applyNumberFormat="1" applyFont="1" applyFill="1" applyBorder="1" applyAlignment="1" applyProtection="1">
      <alignment vertical="center"/>
      <protection locked="0"/>
    </xf>
    <xf numFmtId="3" fontId="25" fillId="11" borderId="10" xfId="41" applyNumberFormat="1" applyFont="1" applyFill="1" applyBorder="1" applyAlignment="1" applyProtection="1">
      <alignment/>
      <protection locked="0"/>
    </xf>
    <xf numFmtId="3" fontId="26" fillId="11" borderId="10" xfId="41" applyNumberFormat="1" applyFont="1" applyFill="1" applyBorder="1" applyAlignment="1" applyProtection="1">
      <alignment/>
      <protection locked="0"/>
    </xf>
    <xf numFmtId="3" fontId="25" fillId="25" borderId="10" xfId="0" applyNumberFormat="1" applyFont="1" applyFill="1" applyBorder="1" applyAlignment="1" applyProtection="1">
      <alignment/>
      <protection locked="0"/>
    </xf>
    <xf numFmtId="3" fontId="26" fillId="25" borderId="10" xfId="0" applyNumberFormat="1" applyFont="1" applyFill="1" applyBorder="1" applyAlignment="1" applyProtection="1">
      <alignment/>
      <protection locked="0"/>
    </xf>
    <xf numFmtId="3" fontId="25" fillId="10" borderId="10" xfId="0" applyNumberFormat="1" applyFont="1" applyFill="1" applyBorder="1" applyAlignment="1">
      <alignment/>
    </xf>
    <xf numFmtId="3" fontId="26" fillId="10" borderId="10" xfId="0" applyNumberFormat="1" applyFont="1" applyFill="1" applyBorder="1" applyAlignment="1">
      <alignment/>
    </xf>
    <xf numFmtId="3" fontId="26" fillId="11" borderId="10" xfId="0" applyNumberFormat="1" applyFont="1" applyFill="1" applyBorder="1" applyAlignment="1" applyProtection="1">
      <alignment/>
      <protection locked="0"/>
    </xf>
    <xf numFmtId="3" fontId="26" fillId="7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5" fillId="11" borderId="10" xfId="0" applyNumberFormat="1" applyFont="1" applyFill="1" applyBorder="1" applyAlignment="1" applyProtection="1">
      <alignment/>
      <protection locked="0"/>
    </xf>
    <xf numFmtId="3" fontId="25" fillId="26" borderId="10" xfId="0" applyNumberFormat="1" applyFont="1" applyFill="1" applyBorder="1" applyAlignment="1" applyProtection="1">
      <alignment horizontal="right"/>
      <protection locked="0"/>
    </xf>
    <xf numFmtId="3" fontId="26" fillId="26" borderId="10" xfId="0" applyNumberFormat="1" applyFont="1" applyFill="1" applyBorder="1" applyAlignment="1" applyProtection="1">
      <alignment horizontal="right"/>
      <protection locked="0"/>
    </xf>
    <xf numFmtId="3" fontId="25" fillId="3" borderId="10" xfId="0" applyNumberFormat="1" applyFont="1" applyFill="1" applyBorder="1" applyAlignment="1" applyProtection="1">
      <alignment vertical="center"/>
      <protection locked="0"/>
    </xf>
    <xf numFmtId="3" fontId="26" fillId="3" borderId="10" xfId="0" applyNumberFormat="1" applyFont="1" applyFill="1" applyBorder="1" applyAlignment="1" applyProtection="1">
      <alignment vertical="center"/>
      <protection locked="0"/>
    </xf>
    <xf numFmtId="3" fontId="26" fillId="11" borderId="10" xfId="0" applyNumberFormat="1" applyFont="1" applyFill="1" applyBorder="1" applyAlignment="1" applyProtection="1">
      <alignment vertical="center"/>
      <protection locked="0"/>
    </xf>
    <xf numFmtId="0" fontId="25" fillId="3" borderId="10" xfId="0" applyFont="1" applyFill="1" applyBorder="1" applyAlignment="1" applyProtection="1">
      <alignment/>
      <protection locked="0"/>
    </xf>
    <xf numFmtId="0" fontId="25" fillId="3" borderId="10" xfId="0" applyFont="1" applyFill="1" applyBorder="1" applyAlignment="1">
      <alignment horizontal="center"/>
    </xf>
    <xf numFmtId="0" fontId="25" fillId="3" borderId="10" xfId="0" applyNumberFormat="1" applyFont="1" applyFill="1" applyBorder="1" applyAlignment="1" applyProtection="1">
      <alignment horizontal="center"/>
      <protection locked="0"/>
    </xf>
    <xf numFmtId="0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/>
    </xf>
    <xf numFmtId="0" fontId="3" fillId="26" borderId="10" xfId="0" applyFont="1" applyFill="1" applyBorder="1" applyAlignment="1" applyProtection="1">
      <alignment horizontal="left"/>
      <protection locked="0"/>
    </xf>
    <xf numFmtId="0" fontId="3" fillId="26" borderId="10" xfId="0" applyNumberFormat="1" applyFont="1" applyFill="1" applyBorder="1" applyAlignment="1" applyProtection="1">
      <alignment horizontal="center"/>
      <protection locked="0"/>
    </xf>
    <xf numFmtId="14" fontId="3" fillId="26" borderId="10" xfId="0" applyNumberFormat="1" applyFont="1" applyFill="1" applyBorder="1" applyAlignment="1" applyProtection="1">
      <alignment horizontal="center"/>
      <protection locked="0"/>
    </xf>
    <xf numFmtId="0" fontId="25" fillId="15" borderId="10" xfId="0" applyFont="1" applyFill="1" applyBorder="1" applyAlignment="1">
      <alignment/>
    </xf>
    <xf numFmtId="0" fontId="25" fillId="15" borderId="10" xfId="0" applyFont="1" applyFill="1" applyBorder="1" applyAlignment="1" applyProtection="1">
      <alignment/>
      <protection locked="0"/>
    </xf>
    <xf numFmtId="0" fontId="25" fillId="15" borderId="10" xfId="0" applyFont="1" applyFill="1" applyBorder="1" applyAlignment="1" applyProtection="1">
      <alignment horizontal="center"/>
      <protection locked="0"/>
    </xf>
    <xf numFmtId="49" fontId="25" fillId="15" borderId="10" xfId="0" applyNumberFormat="1" applyFont="1" applyFill="1" applyBorder="1" applyAlignment="1">
      <alignment horizontal="center" vertical="center"/>
    </xf>
    <xf numFmtId="14" fontId="25" fillId="15" borderId="10" xfId="0" applyNumberFormat="1" applyFont="1" applyFill="1" applyBorder="1" applyAlignment="1" applyProtection="1">
      <alignment horizontal="center"/>
      <protection locked="0"/>
    </xf>
    <xf numFmtId="0" fontId="25" fillId="15" borderId="10" xfId="0" applyNumberFormat="1" applyFont="1" applyFill="1" applyBorder="1" applyAlignment="1" applyProtection="1">
      <alignment horizontal="center" vertical="center"/>
      <protection locked="0"/>
    </xf>
    <xf numFmtId="0" fontId="25" fillId="7" borderId="10" xfId="0" applyFont="1" applyFill="1" applyBorder="1" applyAlignment="1">
      <alignment/>
    </xf>
    <xf numFmtId="0" fontId="25" fillId="7" borderId="10" xfId="0" applyFont="1" applyFill="1" applyBorder="1" applyAlignment="1">
      <alignment horizontal="center"/>
    </xf>
    <xf numFmtId="0" fontId="25" fillId="7" borderId="10" xfId="57" applyFont="1" applyFill="1" applyBorder="1" applyAlignment="1">
      <alignment horizontal="center"/>
      <protection/>
    </xf>
    <xf numFmtId="168" fontId="25" fillId="7" borderId="10" xfId="0" applyNumberFormat="1" applyFont="1" applyFill="1" applyBorder="1" applyAlignment="1">
      <alignment horizontal="center"/>
    </xf>
    <xf numFmtId="0" fontId="25" fillId="7" borderId="10" xfId="0" applyNumberFormat="1" applyFont="1" applyFill="1" applyBorder="1" applyAlignment="1">
      <alignment horizontal="center" vertical="center"/>
    </xf>
    <xf numFmtId="0" fontId="25" fillId="11" borderId="10" xfId="0" applyFont="1" applyFill="1" applyBorder="1" applyAlignment="1" applyProtection="1">
      <alignment/>
      <protection locked="0"/>
    </xf>
    <xf numFmtId="0" fontId="25" fillId="11" borderId="10" xfId="57" applyFont="1" applyFill="1" applyBorder="1" applyAlignment="1" applyProtection="1">
      <alignment horizontal="center"/>
      <protection locked="0"/>
    </xf>
    <xf numFmtId="0" fontId="25" fillId="11" borderId="10" xfId="0" applyNumberFormat="1" applyFont="1" applyFill="1" applyBorder="1" applyAlignment="1" applyProtection="1">
      <alignment horizontal="center"/>
      <protection locked="0"/>
    </xf>
    <xf numFmtId="14" fontId="25" fillId="11" borderId="10" xfId="0" applyNumberFormat="1" applyFont="1" applyFill="1" applyBorder="1" applyAlignment="1" applyProtection="1">
      <alignment horizontal="center"/>
      <protection locked="0"/>
    </xf>
    <xf numFmtId="0" fontId="25" fillId="11" borderId="10" xfId="0" applyNumberFormat="1" applyFont="1" applyFill="1" applyBorder="1" applyAlignment="1" applyProtection="1">
      <alignment horizontal="center" vertical="center"/>
      <protection locked="0"/>
    </xf>
    <xf numFmtId="0" fontId="25" fillId="26" borderId="10" xfId="0" applyFont="1" applyFill="1" applyBorder="1" applyAlignment="1" applyProtection="1">
      <alignment horizontal="center"/>
      <protection locked="0"/>
    </xf>
    <xf numFmtId="3" fontId="25" fillId="26" borderId="10" xfId="0" applyNumberFormat="1" applyFont="1" applyFill="1" applyBorder="1" applyAlignment="1" applyProtection="1">
      <alignment vertical="center"/>
      <protection locked="0"/>
    </xf>
    <xf numFmtId="0" fontId="25" fillId="26" borderId="10" xfId="0" applyNumberFormat="1" applyFont="1" applyFill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/>
      <protection locked="0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 applyProtection="1">
      <alignment horizontal="center"/>
      <protection locked="0"/>
    </xf>
    <xf numFmtId="14" fontId="25" fillId="25" borderId="10" xfId="0" applyNumberFormat="1" applyFont="1" applyFill="1" applyBorder="1" applyAlignment="1" applyProtection="1">
      <alignment horizontal="center"/>
      <protection locked="0"/>
    </xf>
    <xf numFmtId="0" fontId="25" fillId="25" borderId="10" xfId="0" applyNumberFormat="1" applyFont="1" applyFill="1" applyBorder="1" applyAlignment="1" applyProtection="1">
      <alignment horizontal="center" vertical="center"/>
      <protection locked="0"/>
    </xf>
    <xf numFmtId="0" fontId="25" fillId="27" borderId="10" xfId="0" applyFont="1" applyFill="1" applyBorder="1" applyAlignment="1" applyProtection="1">
      <alignment horizontal="left"/>
      <protection locked="0"/>
    </xf>
    <xf numFmtId="0" fontId="25" fillId="27" borderId="10" xfId="0" applyFont="1" applyFill="1" applyBorder="1" applyAlignment="1" applyProtection="1">
      <alignment horizontal="center"/>
      <protection locked="0"/>
    </xf>
    <xf numFmtId="0" fontId="25" fillId="27" borderId="10" xfId="0" applyNumberFormat="1" applyFont="1" applyFill="1" applyBorder="1" applyAlignment="1" applyProtection="1">
      <alignment horizontal="center"/>
      <protection locked="0"/>
    </xf>
    <xf numFmtId="14" fontId="25" fillId="27" borderId="10" xfId="0" applyNumberFormat="1" applyFont="1" applyFill="1" applyBorder="1" applyAlignment="1" applyProtection="1">
      <alignment horizontal="center"/>
      <protection locked="0"/>
    </xf>
    <xf numFmtId="3" fontId="25" fillId="27" borderId="10" xfId="0" applyNumberFormat="1" applyFont="1" applyFill="1" applyBorder="1" applyAlignment="1" applyProtection="1">
      <alignment horizontal="right"/>
      <protection locked="0"/>
    </xf>
    <xf numFmtId="0" fontId="25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>
      <alignment wrapText="1"/>
    </xf>
    <xf numFmtId="0" fontId="25" fillId="24" borderId="10" xfId="57" applyFont="1" applyFill="1" applyBorder="1" applyAlignment="1">
      <alignment wrapText="1"/>
      <protection/>
    </xf>
    <xf numFmtId="0" fontId="25" fillId="0" borderId="10" xfId="57" applyFont="1" applyBorder="1" applyAlignment="1" applyProtection="1">
      <alignment horizontal="center"/>
      <protection locked="0"/>
    </xf>
    <xf numFmtId="0" fontId="25" fillId="24" borderId="10" xfId="0" applyFont="1" applyFill="1" applyBorder="1" applyAlignment="1">
      <alignment horizontal="center" vertical="center"/>
    </xf>
    <xf numFmtId="168" fontId="25" fillId="24" borderId="10" xfId="42" applyNumberFormat="1" applyFont="1" applyFill="1" applyBorder="1" applyAlignment="1">
      <alignment horizontal="center"/>
    </xf>
    <xf numFmtId="3" fontId="25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 horizontal="center"/>
    </xf>
    <xf numFmtId="0" fontId="25" fillId="3" borderId="10" xfId="0" applyFont="1" applyFill="1" applyBorder="1" applyAlignment="1" applyProtection="1">
      <alignment horizontal="left"/>
      <protection locked="0"/>
    </xf>
    <xf numFmtId="14" fontId="25" fillId="3" borderId="10" xfId="0" applyNumberFormat="1" applyFont="1" applyFill="1" applyBorder="1" applyAlignment="1" applyProtection="1">
      <alignment horizontal="center"/>
      <protection locked="0"/>
    </xf>
    <xf numFmtId="3" fontId="25" fillId="3" borderId="10" xfId="0" applyNumberFormat="1" applyFont="1" applyFill="1" applyBorder="1" applyAlignment="1" applyProtection="1">
      <alignment horizontal="right"/>
      <protection locked="0"/>
    </xf>
    <xf numFmtId="3" fontId="25" fillId="3" borderId="10" xfId="0" applyNumberFormat="1" applyFont="1" applyFill="1" applyBorder="1" applyAlignment="1" applyProtection="1">
      <alignment horizontal="center"/>
      <protection locked="0"/>
    </xf>
    <xf numFmtId="0" fontId="25" fillId="10" borderId="10" xfId="0" applyFont="1" applyFill="1" applyBorder="1" applyAlignment="1">
      <alignment/>
    </xf>
    <xf numFmtId="0" fontId="25" fillId="10" borderId="10" xfId="0" applyFont="1" applyFill="1" applyBorder="1" applyAlignment="1" applyProtection="1">
      <alignment/>
      <protection locked="0"/>
    </xf>
    <xf numFmtId="0" fontId="25" fillId="10" borderId="10" xfId="0" applyFont="1" applyFill="1" applyBorder="1" applyAlignment="1">
      <alignment horizontal="center"/>
    </xf>
    <xf numFmtId="168" fontId="25" fillId="10" borderId="10" xfId="0" applyNumberFormat="1" applyFont="1" applyFill="1" applyBorder="1" applyAlignment="1">
      <alignment horizontal="center"/>
    </xf>
    <xf numFmtId="0" fontId="25" fillId="10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/>
    </xf>
    <xf numFmtId="0" fontId="25" fillId="7" borderId="10" xfId="57" applyFont="1" applyFill="1" applyBorder="1" applyAlignment="1">
      <alignment/>
      <protection/>
    </xf>
    <xf numFmtId="0" fontId="25" fillId="7" borderId="10" xfId="57" applyFont="1" applyFill="1" applyBorder="1" applyAlignment="1">
      <alignment horizontal="center" vertical="center"/>
      <protection/>
    </xf>
    <xf numFmtId="168" fontId="25" fillId="7" borderId="10" xfId="42" applyNumberFormat="1" applyFont="1" applyFill="1" applyBorder="1" applyAlignment="1">
      <alignment horizontal="center"/>
    </xf>
    <xf numFmtId="49" fontId="25" fillId="15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14" fontId="25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 applyProtection="1">
      <alignment horizontal="center" vertical="center"/>
      <protection locked="0"/>
    </xf>
    <xf numFmtId="14" fontId="25" fillId="11" borderId="10" xfId="0" applyNumberFormat="1" applyFont="1" applyFill="1" applyBorder="1" applyAlignment="1" applyProtection="1">
      <alignment horizontal="center" vertical="center"/>
      <protection locked="0"/>
    </xf>
    <xf numFmtId="0" fontId="25" fillId="11" borderId="10" xfId="41" applyNumberFormat="1" applyFont="1" applyFill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>
      <alignment/>
    </xf>
    <xf numFmtId="0" fontId="25" fillId="7" borderId="10" xfId="0" applyFont="1" applyFill="1" applyBorder="1" applyAlignment="1">
      <alignment wrapText="1"/>
    </xf>
    <xf numFmtId="0" fontId="25" fillId="7" borderId="10" xfId="0" applyFont="1" applyFill="1" applyBorder="1" applyAlignment="1">
      <alignment horizontal="center" vertical="center"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horizontal="center" vertical="center"/>
      <protection/>
    </xf>
    <xf numFmtId="14" fontId="25" fillId="0" borderId="10" xfId="57" applyNumberFormat="1" applyFont="1" applyBorder="1" applyAlignment="1">
      <alignment horizontal="center"/>
      <protection/>
    </xf>
    <xf numFmtId="0" fontId="25" fillId="0" borderId="10" xfId="0" applyNumberFormat="1" applyFont="1" applyBorder="1" applyAlignment="1">
      <alignment horizontal="center" vertical="center"/>
    </xf>
    <xf numFmtId="0" fontId="25" fillId="3" borderId="10" xfId="0" applyFont="1" applyFill="1" applyBorder="1" applyAlignment="1">
      <alignment/>
    </xf>
    <xf numFmtId="0" fontId="25" fillId="3" borderId="10" xfId="57" applyFont="1" applyFill="1" applyBorder="1" applyAlignment="1">
      <alignment/>
      <protection/>
    </xf>
    <xf numFmtId="0" fontId="25" fillId="3" borderId="10" xfId="57" applyFont="1" applyFill="1" applyBorder="1" applyAlignment="1">
      <alignment horizontal="center" vertical="center"/>
      <protection/>
    </xf>
    <xf numFmtId="168" fontId="25" fillId="3" borderId="10" xfId="42" applyNumberFormat="1" applyFont="1" applyFill="1" applyBorder="1" applyAlignment="1">
      <alignment horizontal="center"/>
    </xf>
    <xf numFmtId="0" fontId="25" fillId="3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/>
    </xf>
    <xf numFmtId="0" fontId="25" fillId="26" borderId="10" xfId="57" applyFont="1" applyFill="1" applyBorder="1" applyAlignment="1">
      <alignment/>
      <protection/>
    </xf>
    <xf numFmtId="0" fontId="25" fillId="26" borderId="10" xfId="0" applyFont="1" applyFill="1" applyBorder="1" applyAlignment="1">
      <alignment horizontal="center"/>
    </xf>
    <xf numFmtId="0" fontId="25" fillId="26" borderId="10" xfId="57" applyFont="1" applyFill="1" applyBorder="1" applyAlignment="1">
      <alignment horizontal="center" vertical="center"/>
      <protection/>
    </xf>
    <xf numFmtId="168" fontId="25" fillId="26" borderId="10" xfId="42" applyNumberFormat="1" applyFont="1" applyFill="1" applyBorder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4" fontId="25" fillId="25" borderId="10" xfId="0" applyNumberFormat="1" applyFont="1" applyFill="1" applyBorder="1" applyAlignment="1" applyProtection="1">
      <alignment horizontal="center" vertical="center"/>
      <protection locked="0"/>
    </xf>
    <xf numFmtId="0" fontId="25" fillId="11" borderId="10" xfId="0" applyFont="1" applyFill="1" applyBorder="1" applyAlignment="1">
      <alignment/>
    </xf>
    <xf numFmtId="0" fontId="25" fillId="11" borderId="10" xfId="57" applyFont="1" applyFill="1" applyBorder="1" applyAlignment="1">
      <alignment/>
      <protection/>
    </xf>
    <xf numFmtId="0" fontId="25" fillId="11" borderId="10" xfId="0" applyFont="1" applyFill="1" applyBorder="1" applyAlignment="1">
      <alignment horizontal="center"/>
    </xf>
    <xf numFmtId="0" fontId="25" fillId="11" borderId="10" xfId="57" applyFont="1" applyFill="1" applyBorder="1" applyAlignment="1">
      <alignment horizontal="center" vertical="center"/>
      <protection/>
    </xf>
    <xf numFmtId="168" fontId="25" fillId="11" borderId="10" xfId="42" applyNumberFormat="1" applyFont="1" applyFill="1" applyBorder="1" applyAlignment="1">
      <alignment horizontal="center"/>
    </xf>
    <xf numFmtId="0" fontId="25" fillId="11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 applyProtection="1">
      <alignment horizontal="center" vertical="center"/>
      <protection locked="0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0" xfId="0" applyNumberFormat="1" applyFont="1" applyFill="1" applyBorder="1" applyAlignment="1" applyProtection="1">
      <alignment horizontal="center"/>
      <protection locked="0"/>
    </xf>
    <xf numFmtId="14" fontId="25" fillId="26" borderId="10" xfId="0" applyNumberFormat="1" applyFont="1" applyFill="1" applyBorder="1" applyAlignment="1" applyProtection="1">
      <alignment horizontal="center"/>
      <protection locked="0"/>
    </xf>
    <xf numFmtId="3" fontId="26" fillId="15" borderId="10" xfId="0" applyNumberFormat="1" applyFont="1" applyFill="1" applyBorder="1" applyAlignment="1" applyProtection="1">
      <alignment vertical="center"/>
      <protection locked="0"/>
    </xf>
    <xf numFmtId="3" fontId="26" fillId="10" borderId="1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 applyAlignment="1">
      <alignment horizontal="right" vertical="center"/>
    </xf>
    <xf numFmtId="3" fontId="26" fillId="25" borderId="10" xfId="0" applyNumberFormat="1" applyFont="1" applyFill="1" applyBorder="1" applyAlignment="1" applyProtection="1">
      <alignment horizontal="right" vertical="center"/>
      <protection locked="0"/>
    </xf>
    <xf numFmtId="3" fontId="26" fillId="26" borderId="10" xfId="0" applyNumberFormat="1" applyFont="1" applyFill="1" applyBorder="1" applyAlignment="1" applyProtection="1">
      <alignment vertical="center"/>
      <protection locked="0"/>
    </xf>
    <xf numFmtId="3" fontId="26" fillId="27" borderId="10" xfId="0" applyNumberFormat="1" applyFont="1" applyFill="1" applyBorder="1" applyAlignment="1" applyProtection="1">
      <alignment horizontal="right"/>
      <protection locked="0"/>
    </xf>
    <xf numFmtId="3" fontId="26" fillId="7" borderId="10" xfId="0" applyNumberFormat="1" applyFont="1" applyFill="1" applyBorder="1" applyAlignment="1">
      <alignment horizontal="right" vertical="center"/>
    </xf>
    <xf numFmtId="3" fontId="26" fillId="3" borderId="10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0" fontId="28" fillId="4" borderId="10" xfId="0" applyFont="1" applyFill="1" applyBorder="1" applyAlignment="1" applyProtection="1">
      <alignment horizontal="center" vertical="center" wrapText="1"/>
      <protection/>
    </xf>
    <xf numFmtId="0" fontId="28" fillId="4" borderId="10" xfId="57" applyFont="1" applyFill="1" applyBorder="1" applyAlignment="1" applyProtection="1">
      <alignment horizontal="center" vertical="center"/>
      <protection locked="0"/>
    </xf>
    <xf numFmtId="3" fontId="28" fillId="4" borderId="10" xfId="0" applyNumberFormat="1" applyFont="1" applyFill="1" applyBorder="1" applyAlignment="1" applyProtection="1">
      <alignment horizontal="center" vertical="center" wrapText="1"/>
      <protection/>
    </xf>
    <xf numFmtId="168" fontId="28" fillId="4" borderId="10" xfId="0" applyNumberFormat="1" applyFont="1" applyFill="1" applyBorder="1" applyAlignment="1" applyProtection="1">
      <alignment horizontal="center" vertical="center" wrapText="1"/>
      <protection/>
    </xf>
    <xf numFmtId="3" fontId="28" fillId="4" borderId="10" xfId="0" applyNumberFormat="1" applyFont="1" applyFill="1" applyBorder="1" applyAlignment="1">
      <alignment horizontal="center" vertical="center"/>
    </xf>
    <xf numFmtId="0" fontId="28" fillId="4" borderId="1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3" fontId="26" fillId="8" borderId="10" xfId="0" applyNumberFormat="1" applyFont="1" applyFill="1" applyBorder="1" applyAlignment="1" applyProtection="1">
      <alignment vertical="center"/>
      <protection locked="0"/>
    </xf>
    <xf numFmtId="0" fontId="25" fillId="8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3" fontId="25" fillId="10" borderId="10" xfId="0" applyNumberFormat="1" applyFont="1" applyFill="1" applyBorder="1" applyAlignment="1">
      <alignment horizontal="right"/>
    </xf>
    <xf numFmtId="3" fontId="25" fillId="10" borderId="10" xfId="0" applyNumberFormat="1" applyFont="1" applyFill="1" applyBorder="1" applyAlignment="1">
      <alignment horizontal="right" vertical="center"/>
    </xf>
    <xf numFmtId="3" fontId="25" fillId="10" borderId="10" xfId="0" applyNumberFormat="1" applyFont="1" applyFill="1" applyBorder="1" applyAlignment="1">
      <alignment vertical="center"/>
    </xf>
    <xf numFmtId="3" fontId="25" fillId="3" borderId="10" xfId="0" applyNumberFormat="1" applyFont="1" applyFill="1" applyBorder="1" applyAlignment="1" applyProtection="1">
      <alignment horizontal="right" vertical="center"/>
      <protection locked="0"/>
    </xf>
    <xf numFmtId="3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5" fillId="0" borderId="10" xfId="57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5" fillId="3" borderId="11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Alignment="1">
      <alignment horizontal="center"/>
    </xf>
    <xf numFmtId="3" fontId="25" fillId="25" borderId="10" xfId="0" applyNumberFormat="1" applyFont="1" applyFill="1" applyBorder="1" applyAlignment="1" applyProtection="1">
      <alignment horizontal="right" vertical="center"/>
      <protection locked="0"/>
    </xf>
    <xf numFmtId="3" fontId="25" fillId="7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6" fillId="10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 horizontal="right" vertical="center"/>
    </xf>
    <xf numFmtId="0" fontId="25" fillId="8" borderId="10" xfId="0" applyFont="1" applyFill="1" applyBorder="1" applyAlignment="1" applyProtection="1">
      <alignment/>
      <protection locked="0"/>
    </xf>
    <xf numFmtId="0" fontId="25" fillId="8" borderId="10" xfId="0" applyFont="1" applyFill="1" applyBorder="1" applyAlignment="1" applyProtection="1">
      <alignment horizontal="center"/>
      <protection locked="0"/>
    </xf>
    <xf numFmtId="0" fontId="25" fillId="8" borderId="10" xfId="0" applyNumberFormat="1" applyFont="1" applyFill="1" applyBorder="1" applyAlignment="1" applyProtection="1">
      <alignment horizontal="center"/>
      <protection locked="0"/>
    </xf>
    <xf numFmtId="14" fontId="25" fillId="8" borderId="10" xfId="0" applyNumberFormat="1" applyFont="1" applyFill="1" applyBorder="1" applyAlignment="1" applyProtection="1">
      <alignment horizontal="center"/>
      <protection locked="0"/>
    </xf>
    <xf numFmtId="3" fontId="25" fillId="8" borderId="10" xfId="0" applyNumberFormat="1" applyFont="1" applyFill="1" applyBorder="1" applyAlignment="1" applyProtection="1">
      <alignment/>
      <protection locked="0"/>
    </xf>
    <xf numFmtId="0" fontId="25" fillId="8" borderId="10" xfId="0" applyFont="1" applyFill="1" applyBorder="1" applyAlignment="1" applyProtection="1">
      <alignment horizontal="left"/>
      <protection locked="0"/>
    </xf>
    <xf numFmtId="3" fontId="25" fillId="0" borderId="0" xfId="0" applyNumberFormat="1" applyFont="1" applyAlignment="1">
      <alignment/>
    </xf>
    <xf numFmtId="182" fontId="25" fillId="10" borderId="10" xfId="0" applyNumberFormat="1" applyFont="1" applyFill="1" applyBorder="1" applyAlignment="1">
      <alignment horizontal="right"/>
    </xf>
    <xf numFmtId="3" fontId="26" fillId="10" borderId="10" xfId="0" applyNumberFormat="1" applyFont="1" applyFill="1" applyBorder="1" applyAlignment="1">
      <alignment horizontal="right"/>
    </xf>
    <xf numFmtId="3" fontId="25" fillId="10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 applyProtection="1">
      <alignment horizontal="left"/>
      <protection locked="0"/>
    </xf>
    <xf numFmtId="0" fontId="25" fillId="15" borderId="10" xfId="0" applyNumberFormat="1" applyFont="1" applyFill="1" applyBorder="1" applyAlignment="1" applyProtection="1">
      <alignment horizontal="center"/>
      <protection locked="0"/>
    </xf>
    <xf numFmtId="168" fontId="25" fillId="15" borderId="10" xfId="0" applyNumberFormat="1" applyFont="1" applyFill="1" applyBorder="1" applyAlignment="1" applyProtection="1">
      <alignment horizontal="center"/>
      <protection locked="0"/>
    </xf>
    <xf numFmtId="3" fontId="25" fillId="15" borderId="10" xfId="0" applyNumberFormat="1" applyFont="1" applyFill="1" applyBorder="1" applyAlignment="1" applyProtection="1">
      <alignment horizontal="right"/>
      <protection locked="0"/>
    </xf>
    <xf numFmtId="182" fontId="25" fillId="15" borderId="10" xfId="0" applyNumberFormat="1" applyFont="1" applyFill="1" applyBorder="1" applyAlignment="1" applyProtection="1">
      <alignment horizontal="right"/>
      <protection locked="0"/>
    </xf>
    <xf numFmtId="3" fontId="26" fillId="15" borderId="10" xfId="0" applyNumberFormat="1" applyFont="1" applyFill="1" applyBorder="1" applyAlignment="1" applyProtection="1">
      <alignment horizontal="right"/>
      <protection locked="0"/>
    </xf>
    <xf numFmtId="3" fontId="25" fillId="15" borderId="10" xfId="0" applyNumberFormat="1" applyFont="1" applyFill="1" applyBorder="1" applyAlignment="1" applyProtection="1">
      <alignment horizontal="center"/>
      <protection locked="0"/>
    </xf>
    <xf numFmtId="168" fontId="25" fillId="7" borderId="10" xfId="0" applyNumberFormat="1" applyFont="1" applyFill="1" applyBorder="1" applyAlignment="1" applyProtection="1">
      <alignment horizontal="center"/>
      <protection locked="0"/>
    </xf>
    <xf numFmtId="3" fontId="25" fillId="7" borderId="10" xfId="0" applyNumberFormat="1" applyFont="1" applyFill="1" applyBorder="1" applyAlignment="1">
      <alignment horizontal="right"/>
    </xf>
    <xf numFmtId="182" fontId="25" fillId="7" borderId="10" xfId="0" applyNumberFormat="1" applyFont="1" applyFill="1" applyBorder="1" applyAlignment="1">
      <alignment horizontal="right" vertical="center"/>
    </xf>
    <xf numFmtId="3" fontId="26" fillId="7" borderId="10" xfId="0" applyNumberFormat="1" applyFont="1" applyFill="1" applyBorder="1" applyAlignment="1">
      <alignment horizontal="right"/>
    </xf>
    <xf numFmtId="3" fontId="25" fillId="7" borderId="10" xfId="0" applyNumberFormat="1" applyFont="1" applyFill="1" applyBorder="1" applyAlignment="1">
      <alignment horizontal="center"/>
    </xf>
    <xf numFmtId="168" fontId="25" fillId="10" borderId="10" xfId="0" applyNumberFormat="1" applyFont="1" applyFill="1" applyBorder="1" applyAlignment="1" applyProtection="1">
      <alignment horizontal="center"/>
      <protection locked="0"/>
    </xf>
    <xf numFmtId="3" fontId="25" fillId="10" borderId="10" xfId="0" applyNumberFormat="1" applyFont="1" applyFill="1" applyBorder="1" applyAlignment="1">
      <alignment horizontal="center"/>
    </xf>
    <xf numFmtId="168" fontId="25" fillId="11" borderId="10" xfId="0" applyNumberFormat="1" applyFont="1" applyFill="1" applyBorder="1" applyAlignment="1" applyProtection="1">
      <alignment horizontal="center"/>
      <protection locked="0"/>
    </xf>
    <xf numFmtId="3" fontId="25" fillId="11" borderId="10" xfId="0" applyNumberFormat="1" applyFont="1" applyFill="1" applyBorder="1" applyAlignment="1" applyProtection="1">
      <alignment horizontal="right" vertical="center"/>
      <protection locked="0"/>
    </xf>
    <xf numFmtId="182" fontId="25" fillId="11" borderId="10" xfId="41" applyNumberFormat="1" applyFont="1" applyFill="1" applyBorder="1" applyAlignment="1" applyProtection="1">
      <alignment horizontal="right"/>
      <protection locked="0"/>
    </xf>
    <xf numFmtId="3" fontId="26" fillId="11" borderId="10" xfId="0" applyNumberFormat="1" applyFont="1" applyFill="1" applyBorder="1" applyAlignment="1" applyProtection="1">
      <alignment horizontal="right"/>
      <protection locked="0"/>
    </xf>
    <xf numFmtId="3" fontId="25" fillId="11" borderId="10" xfId="0" applyNumberFormat="1" applyFont="1" applyFill="1" applyBorder="1" applyAlignment="1" applyProtection="1">
      <alignment horizontal="center" vertical="center"/>
      <protection locked="0"/>
    </xf>
    <xf numFmtId="3" fontId="25" fillId="7" borderId="10" xfId="0" applyNumberFormat="1" applyFont="1" applyFill="1" applyBorder="1" applyAlignment="1">
      <alignment horizontal="center" vertical="center"/>
    </xf>
    <xf numFmtId="0" fontId="25" fillId="10" borderId="10" xfId="0" applyNumberFormat="1" applyFont="1" applyFill="1" applyBorder="1" applyAlignment="1">
      <alignment horizontal="right" vertical="center"/>
    </xf>
    <xf numFmtId="3" fontId="26" fillId="11" borderId="10" xfId="41" applyNumberFormat="1" applyFont="1" applyFill="1" applyBorder="1" applyAlignment="1" applyProtection="1">
      <alignment horizontal="right"/>
      <protection locked="0"/>
    </xf>
    <xf numFmtId="3" fontId="25" fillId="11" borderId="10" xfId="0" applyNumberFormat="1" applyFont="1" applyFill="1" applyBorder="1" applyAlignment="1" applyProtection="1">
      <alignment horizontal="center"/>
      <protection locked="0"/>
    </xf>
    <xf numFmtId="182" fontId="25" fillId="3" borderId="10" xfId="0" applyNumberFormat="1" applyFont="1" applyFill="1" applyBorder="1" applyAlignment="1" applyProtection="1">
      <alignment horizontal="right" vertical="center"/>
      <protection locked="0"/>
    </xf>
    <xf numFmtId="182" fontId="25" fillId="25" borderId="10" xfId="0" applyNumberFormat="1" applyFont="1" applyFill="1" applyBorder="1" applyAlignment="1" applyProtection="1">
      <alignment horizontal="right"/>
      <protection locked="0"/>
    </xf>
    <xf numFmtId="3" fontId="26" fillId="25" borderId="10" xfId="0" applyNumberFormat="1" applyFont="1" applyFill="1" applyBorder="1" applyAlignment="1" applyProtection="1">
      <alignment horizontal="right"/>
      <protection locked="0"/>
    </xf>
    <xf numFmtId="3" fontId="25" fillId="25" borderId="10" xfId="0" applyNumberFormat="1" applyFont="1" applyFill="1" applyBorder="1" applyAlignment="1" applyProtection="1">
      <alignment horizontal="center" vertical="center"/>
      <protection locked="0"/>
    </xf>
    <xf numFmtId="3" fontId="25" fillId="11" borderId="10" xfId="41" applyNumberFormat="1" applyFont="1" applyFill="1" applyBorder="1" applyAlignment="1" applyProtection="1">
      <alignment horizontal="right" vertical="center"/>
      <protection locked="0"/>
    </xf>
    <xf numFmtId="182" fontId="25" fillId="11" borderId="10" xfId="0" applyNumberFormat="1" applyFont="1" applyFill="1" applyBorder="1" applyAlignment="1" applyProtection="1">
      <alignment horizontal="right" vertical="center"/>
      <protection locked="0"/>
    </xf>
    <xf numFmtId="3" fontId="25" fillId="11" borderId="10" xfId="41" applyNumberFormat="1" applyFont="1" applyFill="1" applyBorder="1" applyAlignment="1" applyProtection="1">
      <alignment horizontal="center"/>
      <protection locked="0"/>
    </xf>
    <xf numFmtId="0" fontId="25" fillId="11" borderId="10" xfId="0" applyFont="1" applyFill="1" applyBorder="1" applyAlignment="1" applyProtection="1">
      <alignment horizontal="center"/>
      <protection locked="0"/>
    </xf>
    <xf numFmtId="182" fontId="25" fillId="11" borderId="10" xfId="0" applyNumberFormat="1" applyFont="1" applyFill="1" applyBorder="1" applyAlignment="1" applyProtection="1">
      <alignment horizontal="right"/>
      <protection locked="0"/>
    </xf>
    <xf numFmtId="3" fontId="25" fillId="25" borderId="10" xfId="0" applyNumberFormat="1" applyFont="1" applyFill="1" applyBorder="1" applyAlignment="1" applyProtection="1">
      <alignment horizontal="center"/>
      <protection locked="0"/>
    </xf>
    <xf numFmtId="0" fontId="25" fillId="14" borderId="10" xfId="0" applyFont="1" applyFill="1" applyBorder="1" applyAlignment="1" applyProtection="1">
      <alignment/>
      <protection locked="0"/>
    </xf>
    <xf numFmtId="0" fontId="25" fillId="14" borderId="10" xfId="0" applyFont="1" applyFill="1" applyBorder="1" applyAlignment="1" applyProtection="1">
      <alignment horizontal="center"/>
      <protection locked="0"/>
    </xf>
    <xf numFmtId="0" fontId="25" fillId="14" borderId="10" xfId="0" applyNumberFormat="1" applyFont="1" applyFill="1" applyBorder="1" applyAlignment="1" applyProtection="1">
      <alignment horizontal="center"/>
      <protection locked="0"/>
    </xf>
    <xf numFmtId="14" fontId="25" fillId="14" borderId="10" xfId="0" applyNumberFormat="1" applyFont="1" applyFill="1" applyBorder="1" applyAlignment="1" applyProtection="1">
      <alignment horizontal="center"/>
      <protection locked="0"/>
    </xf>
    <xf numFmtId="3" fontId="25" fillId="14" borderId="10" xfId="0" applyNumberFormat="1" applyFont="1" applyFill="1" applyBorder="1" applyAlignment="1" applyProtection="1">
      <alignment horizontal="right" vertical="center"/>
      <protection locked="0"/>
    </xf>
    <xf numFmtId="182" fontId="25" fillId="14" borderId="10" xfId="0" applyNumberFormat="1" applyFont="1" applyFill="1" applyBorder="1" applyAlignment="1" applyProtection="1">
      <alignment horizontal="right" vertical="center"/>
      <protection locked="0"/>
    </xf>
    <xf numFmtId="3" fontId="26" fillId="14" borderId="10" xfId="0" applyNumberFormat="1" applyFont="1" applyFill="1" applyBorder="1" applyAlignment="1" applyProtection="1">
      <alignment horizontal="right" vertical="center"/>
      <protection locked="0"/>
    </xf>
    <xf numFmtId="0" fontId="25" fillId="14" borderId="10" xfId="0" applyNumberFormat="1" applyFont="1" applyFill="1" applyBorder="1" applyAlignment="1" applyProtection="1">
      <alignment horizontal="center" vertical="center"/>
      <protection locked="0"/>
    </xf>
    <xf numFmtId="3" fontId="25" fillId="11" borderId="10" xfId="41" applyNumberFormat="1" applyFont="1" applyFill="1" applyBorder="1" applyAlignment="1" applyProtection="1">
      <alignment horizontal="right"/>
      <protection locked="0"/>
    </xf>
    <xf numFmtId="182" fontId="25" fillId="11" borderId="10" xfId="0" applyNumberFormat="1" applyFont="1" applyFill="1" applyBorder="1" applyAlignment="1">
      <alignment horizontal="right"/>
    </xf>
    <xf numFmtId="3" fontId="26" fillId="11" borderId="10" xfId="0" applyNumberFormat="1" applyFont="1" applyFill="1" applyBorder="1" applyAlignment="1" applyProtection="1">
      <alignment horizontal="right" vertical="center"/>
      <protection locked="0"/>
    </xf>
    <xf numFmtId="0" fontId="25" fillId="23" borderId="10" xfId="0" applyFont="1" applyFill="1" applyBorder="1" applyAlignment="1" applyProtection="1">
      <alignment horizontal="left"/>
      <protection locked="0"/>
    </xf>
    <xf numFmtId="0" fontId="25" fillId="23" borderId="10" xfId="0" applyFont="1" applyFill="1" applyBorder="1" applyAlignment="1" applyProtection="1">
      <alignment horizontal="center"/>
      <protection locked="0"/>
    </xf>
    <xf numFmtId="0" fontId="25" fillId="23" borderId="10" xfId="0" applyNumberFormat="1" applyFont="1" applyFill="1" applyBorder="1" applyAlignment="1" applyProtection="1">
      <alignment horizontal="center"/>
      <protection locked="0"/>
    </xf>
    <xf numFmtId="14" fontId="25" fillId="23" borderId="10" xfId="0" applyNumberFormat="1" applyFont="1" applyFill="1" applyBorder="1" applyAlignment="1" applyProtection="1">
      <alignment horizontal="center"/>
      <protection locked="0"/>
    </xf>
    <xf numFmtId="3" fontId="25" fillId="23" borderId="10" xfId="0" applyNumberFormat="1" applyFont="1" applyFill="1" applyBorder="1" applyAlignment="1" applyProtection="1">
      <alignment horizontal="right"/>
      <protection locked="0"/>
    </xf>
    <xf numFmtId="182" fontId="25" fillId="23" borderId="10" xfId="0" applyNumberFormat="1" applyFont="1" applyFill="1" applyBorder="1" applyAlignment="1" applyProtection="1">
      <alignment horizontal="right"/>
      <protection locked="0"/>
    </xf>
    <xf numFmtId="3" fontId="26" fillId="23" borderId="10" xfId="0" applyNumberFormat="1" applyFont="1" applyFill="1" applyBorder="1" applyAlignment="1" applyProtection="1">
      <alignment horizontal="right" vertical="center"/>
      <protection locked="0"/>
    </xf>
    <xf numFmtId="0" fontId="25" fillId="23" borderId="10" xfId="0" applyNumberFormat="1" applyFont="1" applyFill="1" applyBorder="1" applyAlignment="1" applyProtection="1">
      <alignment horizontal="center" vertical="center"/>
      <protection locked="0"/>
    </xf>
    <xf numFmtId="182" fontId="25" fillId="27" borderId="10" xfId="0" applyNumberFormat="1" applyFont="1" applyFill="1" applyBorder="1" applyAlignment="1" applyProtection="1">
      <alignment horizontal="right"/>
      <protection locked="0"/>
    </xf>
    <xf numFmtId="3" fontId="26" fillId="27" borderId="10" xfId="0" applyNumberFormat="1" applyFont="1" applyFill="1" applyBorder="1" applyAlignment="1" applyProtection="1">
      <alignment horizontal="right" vertical="center"/>
      <protection locked="0"/>
    </xf>
    <xf numFmtId="3" fontId="26" fillId="3" borderId="10" xfId="0" applyNumberFormat="1" applyFont="1" applyFill="1" applyBorder="1" applyAlignment="1" applyProtection="1">
      <alignment horizontal="right"/>
      <protection locked="0"/>
    </xf>
    <xf numFmtId="0" fontId="25" fillId="22" borderId="10" xfId="0" applyFont="1" applyFill="1" applyBorder="1" applyAlignment="1" applyProtection="1">
      <alignment/>
      <protection locked="0"/>
    </xf>
    <xf numFmtId="0" fontId="25" fillId="22" borderId="10" xfId="0" applyNumberFormat="1" applyFont="1" applyFill="1" applyBorder="1" applyAlignment="1" applyProtection="1">
      <alignment horizontal="center"/>
      <protection locked="0"/>
    </xf>
    <xf numFmtId="14" fontId="25" fillId="22" borderId="10" xfId="0" applyNumberFormat="1" applyFont="1" applyFill="1" applyBorder="1" applyAlignment="1" applyProtection="1">
      <alignment horizontal="center"/>
      <protection locked="0"/>
    </xf>
    <xf numFmtId="3" fontId="25" fillId="22" borderId="10" xfId="0" applyNumberFormat="1" applyFont="1" applyFill="1" applyBorder="1" applyAlignment="1" applyProtection="1">
      <alignment horizontal="right"/>
      <protection locked="0"/>
    </xf>
    <xf numFmtId="182" fontId="25" fillId="22" borderId="10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0" fontId="25" fillId="22" borderId="10" xfId="0" applyFont="1" applyFill="1" applyBorder="1" applyAlignment="1">
      <alignment horizontal="center"/>
    </xf>
    <xf numFmtId="173" fontId="25" fillId="7" borderId="10" xfId="0" applyNumberFormat="1" applyFont="1" applyFill="1" applyBorder="1" applyAlignment="1">
      <alignment horizontal="center"/>
    </xf>
    <xf numFmtId="3" fontId="25" fillId="25" borderId="10" xfId="0" applyNumberFormat="1" applyFont="1" applyFill="1" applyBorder="1" applyAlignment="1" applyProtection="1">
      <alignment horizontal="right"/>
      <protection locked="0"/>
    </xf>
    <xf numFmtId="0" fontId="25" fillId="7" borderId="10" xfId="0" applyFont="1" applyFill="1" applyBorder="1" applyAlignment="1" applyProtection="1">
      <alignment/>
      <protection locked="0"/>
    </xf>
    <xf numFmtId="0" fontId="25" fillId="7" borderId="10" xfId="0" applyFont="1" applyFill="1" applyBorder="1" applyAlignment="1" applyProtection="1">
      <alignment horizontal="center"/>
      <protection locked="0"/>
    </xf>
    <xf numFmtId="0" fontId="25" fillId="7" borderId="10" xfId="0" applyNumberFormat="1" applyFont="1" applyFill="1" applyBorder="1" applyAlignment="1" applyProtection="1">
      <alignment horizontal="center"/>
      <protection locked="0"/>
    </xf>
    <xf numFmtId="14" fontId="25" fillId="7" borderId="10" xfId="0" applyNumberFormat="1" applyFont="1" applyFill="1" applyBorder="1" applyAlignment="1" applyProtection="1">
      <alignment horizontal="center"/>
      <protection locked="0"/>
    </xf>
    <xf numFmtId="3" fontId="25" fillId="7" borderId="10" xfId="0" applyNumberFormat="1" applyFont="1" applyFill="1" applyBorder="1" applyAlignment="1" applyProtection="1">
      <alignment horizontal="right" vertical="center"/>
      <protection locked="0"/>
    </xf>
    <xf numFmtId="3" fontId="26" fillId="7" borderId="10" xfId="0" applyNumberFormat="1" applyFont="1" applyFill="1" applyBorder="1" applyAlignment="1" applyProtection="1">
      <alignment horizontal="right" vertical="center"/>
      <protection locked="0"/>
    </xf>
    <xf numFmtId="0" fontId="25" fillId="7" borderId="10" xfId="0" applyNumberFormat="1" applyFont="1" applyFill="1" applyBorder="1" applyAlignment="1" applyProtection="1">
      <alignment horizontal="center" vertical="center"/>
      <protection locked="0"/>
    </xf>
    <xf numFmtId="3" fontId="25" fillId="11" borderId="10" xfId="0" applyNumberFormat="1" applyFont="1" applyFill="1" applyBorder="1" applyAlignment="1" applyProtection="1">
      <alignment horizontal="right"/>
      <protection locked="0"/>
    </xf>
    <xf numFmtId="3" fontId="25" fillId="11" borderId="10" xfId="0" applyNumberFormat="1" applyFont="1" applyFill="1" applyBorder="1" applyAlignment="1">
      <alignment horizontal="right"/>
    </xf>
    <xf numFmtId="0" fontId="25" fillId="10" borderId="10" xfId="0" applyFont="1" applyFill="1" applyBorder="1" applyAlignment="1" applyProtection="1">
      <alignment horizontal="center"/>
      <protection locked="0"/>
    </xf>
    <xf numFmtId="0" fontId="25" fillId="10" borderId="10" xfId="0" applyNumberFormat="1" applyFont="1" applyFill="1" applyBorder="1" applyAlignment="1" applyProtection="1">
      <alignment horizontal="center"/>
      <protection locked="0"/>
    </xf>
    <xf numFmtId="14" fontId="25" fillId="10" borderId="10" xfId="0" applyNumberFormat="1" applyFont="1" applyFill="1" applyBorder="1" applyAlignment="1" applyProtection="1">
      <alignment horizontal="center"/>
      <protection locked="0"/>
    </xf>
    <xf numFmtId="3" fontId="25" fillId="10" borderId="10" xfId="0" applyNumberFormat="1" applyFont="1" applyFill="1" applyBorder="1" applyAlignment="1" applyProtection="1">
      <alignment horizontal="right" vertical="center"/>
      <protection locked="0"/>
    </xf>
    <xf numFmtId="3" fontId="26" fillId="10" borderId="10" xfId="0" applyNumberFormat="1" applyFont="1" applyFill="1" applyBorder="1" applyAlignment="1" applyProtection="1">
      <alignment horizontal="right" vertical="center"/>
      <protection locked="0"/>
    </xf>
    <xf numFmtId="0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25" fillId="23" borderId="10" xfId="0" applyFont="1" applyFill="1" applyBorder="1" applyAlignment="1">
      <alignment/>
    </xf>
    <xf numFmtId="0" fontId="25" fillId="23" borderId="10" xfId="0" applyFont="1" applyFill="1" applyBorder="1" applyAlignment="1">
      <alignment horizontal="center"/>
    </xf>
    <xf numFmtId="14" fontId="25" fillId="23" borderId="10" xfId="0" applyNumberFormat="1" applyFont="1" applyFill="1" applyBorder="1" applyAlignment="1">
      <alignment horizontal="center"/>
    </xf>
    <xf numFmtId="3" fontId="25" fillId="23" borderId="10" xfId="0" applyNumberFormat="1" applyFont="1" applyFill="1" applyBorder="1" applyAlignment="1" applyProtection="1">
      <alignment horizontal="right" vertical="center"/>
      <protection locked="0"/>
    </xf>
    <xf numFmtId="3" fontId="25" fillId="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4" fontId="25" fillId="7" borderId="10" xfId="0" applyNumberFormat="1" applyFont="1" applyFill="1" applyBorder="1" applyAlignment="1">
      <alignment horizontal="center"/>
    </xf>
    <xf numFmtId="0" fontId="25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center"/>
    </xf>
    <xf numFmtId="0" fontId="25" fillId="5" borderId="10" xfId="57" applyFont="1" applyFill="1" applyBorder="1" applyAlignment="1">
      <alignment horizontal="center"/>
      <protection/>
    </xf>
    <xf numFmtId="14" fontId="25" fillId="5" borderId="10" xfId="0" applyNumberFormat="1" applyFont="1" applyFill="1" applyBorder="1" applyAlignment="1">
      <alignment horizontal="center"/>
    </xf>
    <xf numFmtId="3" fontId="25" fillId="5" borderId="10" xfId="0" applyNumberFormat="1" applyFont="1" applyFill="1" applyBorder="1" applyAlignment="1">
      <alignment vertical="center"/>
    </xf>
    <xf numFmtId="3" fontId="25" fillId="5" borderId="10" xfId="0" applyNumberFormat="1" applyFont="1" applyFill="1" applyBorder="1" applyAlignment="1">
      <alignment/>
    </xf>
    <xf numFmtId="3" fontId="26" fillId="5" borderId="10" xfId="0" applyNumberFormat="1" applyFont="1" applyFill="1" applyBorder="1" applyAlignment="1">
      <alignment horizontal="right"/>
    </xf>
    <xf numFmtId="3" fontId="25" fillId="5" borderId="10" xfId="0" applyNumberFormat="1" applyFont="1" applyFill="1" applyBorder="1" applyAlignment="1">
      <alignment horizontal="center" vertical="center"/>
    </xf>
    <xf numFmtId="3" fontId="25" fillId="11" borderId="10" xfId="0" applyNumberFormat="1" applyFont="1" applyFill="1" applyBorder="1" applyAlignment="1">
      <alignment/>
    </xf>
    <xf numFmtId="3" fontId="25" fillId="14" borderId="10" xfId="0" applyNumberFormat="1" applyFont="1" applyFill="1" applyBorder="1" applyAlignment="1" applyProtection="1">
      <alignment vertical="center"/>
      <protection locked="0"/>
    </xf>
    <xf numFmtId="0" fontId="25" fillId="22" borderId="10" xfId="0" applyFont="1" applyFill="1" applyBorder="1" applyAlignment="1" applyProtection="1">
      <alignment horizontal="center"/>
      <protection locked="0"/>
    </xf>
    <xf numFmtId="168" fontId="25" fillId="22" borderId="10" xfId="0" applyNumberFormat="1" applyFont="1" applyFill="1" applyBorder="1" applyAlignment="1" applyProtection="1">
      <alignment horizontal="center"/>
      <protection locked="0"/>
    </xf>
    <xf numFmtId="3" fontId="25" fillId="22" borderId="10" xfId="0" applyNumberFormat="1" applyFont="1" applyFill="1" applyBorder="1" applyAlignment="1" applyProtection="1">
      <alignment/>
      <protection locked="0"/>
    </xf>
    <xf numFmtId="3" fontId="25" fillId="23" borderId="10" xfId="0" applyNumberFormat="1" applyFont="1" applyFill="1" applyBorder="1" applyAlignment="1" applyProtection="1">
      <alignment/>
      <protection locked="0"/>
    </xf>
    <xf numFmtId="3" fontId="25" fillId="27" borderId="10" xfId="0" applyNumberFormat="1" applyFont="1" applyFill="1" applyBorder="1" applyAlignment="1" applyProtection="1">
      <alignment/>
      <protection locked="0"/>
    </xf>
    <xf numFmtId="0" fontId="25" fillId="28" borderId="10" xfId="0" applyFont="1" applyFill="1" applyBorder="1" applyAlignment="1" applyProtection="1">
      <alignment/>
      <protection locked="0"/>
    </xf>
    <xf numFmtId="0" fontId="25" fillId="28" borderId="10" xfId="0" applyFont="1" applyFill="1" applyBorder="1" applyAlignment="1" applyProtection="1">
      <alignment horizontal="center"/>
      <protection locked="0"/>
    </xf>
    <xf numFmtId="0" fontId="25" fillId="28" borderId="10" xfId="0" applyNumberFormat="1" applyFont="1" applyFill="1" applyBorder="1" applyAlignment="1" applyProtection="1">
      <alignment horizontal="center"/>
      <protection locked="0"/>
    </xf>
    <xf numFmtId="168" fontId="25" fillId="28" borderId="10" xfId="0" applyNumberFormat="1" applyFont="1" applyFill="1" applyBorder="1" applyAlignment="1" applyProtection="1">
      <alignment horizontal="center"/>
      <protection locked="0"/>
    </xf>
    <xf numFmtId="3" fontId="25" fillId="28" borderId="10" xfId="0" applyNumberFormat="1" applyFont="1" applyFill="1" applyBorder="1" applyAlignment="1" applyProtection="1">
      <alignment/>
      <protection locked="0"/>
    </xf>
    <xf numFmtId="3" fontId="26" fillId="28" borderId="10" xfId="0" applyNumberFormat="1" applyFont="1" applyFill="1" applyBorder="1" applyAlignment="1">
      <alignment horizontal="right"/>
    </xf>
    <xf numFmtId="0" fontId="25" fillId="28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10" borderId="10" xfId="0" applyFont="1" applyFill="1" applyBorder="1" applyAlignment="1">
      <alignment/>
    </xf>
    <xf numFmtId="168" fontId="27" fillId="10" borderId="10" xfId="0" applyNumberFormat="1" applyFont="1" applyFill="1" applyBorder="1" applyAlignment="1">
      <alignment horizontal="center"/>
    </xf>
    <xf numFmtId="3" fontId="28" fillId="10" borderId="10" xfId="0" applyNumberFormat="1" applyFont="1" applyFill="1" applyBorder="1" applyAlignment="1">
      <alignment horizontal="right"/>
    </xf>
    <xf numFmtId="0" fontId="27" fillId="10" borderId="10" xfId="0" applyNumberFormat="1" applyFont="1" applyFill="1" applyBorder="1" applyAlignment="1">
      <alignment horizontal="center" vertical="center"/>
    </xf>
    <xf numFmtId="0" fontId="27" fillId="15" borderId="10" xfId="0" applyFont="1" applyFill="1" applyBorder="1" applyAlignment="1" applyProtection="1">
      <alignment/>
      <protection locked="0"/>
    </xf>
    <xf numFmtId="0" fontId="27" fillId="15" borderId="10" xfId="0" applyFont="1" applyFill="1" applyBorder="1" applyAlignment="1" applyProtection="1">
      <alignment horizontal="center"/>
      <protection locked="0"/>
    </xf>
    <xf numFmtId="0" fontId="27" fillId="15" borderId="10" xfId="0" applyNumberFormat="1" applyFont="1" applyFill="1" applyBorder="1" applyAlignment="1" applyProtection="1">
      <alignment horizontal="center"/>
      <protection locked="0"/>
    </xf>
    <xf numFmtId="14" fontId="27" fillId="15" borderId="10" xfId="0" applyNumberFormat="1" applyFont="1" applyFill="1" applyBorder="1" applyAlignment="1" applyProtection="1">
      <alignment horizontal="center"/>
      <protection locked="0"/>
    </xf>
    <xf numFmtId="3" fontId="28" fillId="15" borderId="10" xfId="0" applyNumberFormat="1" applyFont="1" applyFill="1" applyBorder="1" applyAlignment="1" applyProtection="1">
      <alignment horizontal="right"/>
      <protection locked="0"/>
    </xf>
    <xf numFmtId="3" fontId="27" fillId="15" borderId="10" xfId="0" applyNumberFormat="1" applyFont="1" applyFill="1" applyBorder="1" applyAlignment="1" applyProtection="1">
      <alignment horizontal="center"/>
      <protection locked="0"/>
    </xf>
    <xf numFmtId="0" fontId="27" fillId="11" borderId="10" xfId="0" applyFont="1" applyFill="1" applyBorder="1" applyAlignment="1" applyProtection="1">
      <alignment/>
      <protection locked="0"/>
    </xf>
    <xf numFmtId="0" fontId="27" fillId="11" borderId="10" xfId="57" applyFont="1" applyFill="1" applyBorder="1" applyAlignment="1" applyProtection="1">
      <alignment horizontal="center"/>
      <protection locked="0"/>
    </xf>
    <xf numFmtId="0" fontId="27" fillId="11" borderId="10" xfId="0" applyNumberFormat="1" applyFont="1" applyFill="1" applyBorder="1" applyAlignment="1" applyProtection="1">
      <alignment horizontal="center"/>
      <protection locked="0"/>
    </xf>
    <xf numFmtId="14" fontId="27" fillId="11" borderId="10" xfId="0" applyNumberFormat="1" applyFont="1" applyFill="1" applyBorder="1" applyAlignment="1" applyProtection="1">
      <alignment horizontal="center"/>
      <protection locked="0"/>
    </xf>
    <xf numFmtId="3" fontId="28" fillId="11" borderId="10" xfId="0" applyNumberFormat="1" applyFont="1" applyFill="1" applyBorder="1" applyAlignment="1" applyProtection="1">
      <alignment horizontal="right" vertical="center"/>
      <protection locked="0"/>
    </xf>
    <xf numFmtId="0" fontId="27" fillId="11" borderId="10" xfId="0" applyNumberFormat="1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>
      <alignment/>
    </xf>
    <xf numFmtId="0" fontId="27" fillId="7" borderId="10" xfId="0" applyFont="1" applyFill="1" applyBorder="1" applyAlignment="1">
      <alignment horizontal="center"/>
    </xf>
    <xf numFmtId="0" fontId="27" fillId="7" borderId="10" xfId="57" applyFont="1" applyFill="1" applyBorder="1" applyAlignment="1">
      <alignment horizontal="center"/>
      <protection/>
    </xf>
    <xf numFmtId="14" fontId="27" fillId="7" borderId="10" xfId="0" applyNumberFormat="1" applyFont="1" applyFill="1" applyBorder="1" applyAlignment="1">
      <alignment horizontal="center"/>
    </xf>
    <xf numFmtId="3" fontId="28" fillId="7" borderId="10" xfId="0" applyNumberFormat="1" applyFont="1" applyFill="1" applyBorder="1" applyAlignment="1">
      <alignment horizontal="right"/>
    </xf>
    <xf numFmtId="3" fontId="27" fillId="7" borderId="10" xfId="0" applyNumberFormat="1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wrapText="1"/>
    </xf>
    <xf numFmtId="173" fontId="27" fillId="7" borderId="10" xfId="0" applyNumberFormat="1" applyFont="1" applyFill="1" applyBorder="1" applyAlignment="1">
      <alignment horizontal="center"/>
    </xf>
    <xf numFmtId="3" fontId="27" fillId="7" borderId="10" xfId="0" applyNumberFormat="1" applyFont="1" applyFill="1" applyBorder="1" applyAlignment="1">
      <alignment horizontal="center"/>
    </xf>
    <xf numFmtId="3" fontId="28" fillId="10" borderId="10" xfId="0" applyNumberFormat="1" applyFont="1" applyFill="1" applyBorder="1" applyAlignment="1">
      <alignment horizontal="right" vertical="center"/>
    </xf>
    <xf numFmtId="3" fontId="28" fillId="7" borderId="10" xfId="0" applyNumberFormat="1" applyFont="1" applyFill="1" applyBorder="1" applyAlignment="1">
      <alignment horizontal="right" vertical="center"/>
    </xf>
    <xf numFmtId="3" fontId="27" fillId="11" borderId="10" xfId="0" applyNumberFormat="1" applyFont="1" applyFill="1" applyBorder="1" applyAlignment="1" applyProtection="1">
      <alignment horizontal="center" vertical="center"/>
      <protection locked="0"/>
    </xf>
    <xf numFmtId="3" fontId="28" fillId="11" borderId="10" xfId="0" applyNumberFormat="1" applyFont="1" applyFill="1" applyBorder="1" applyAlignment="1" applyProtection="1">
      <alignment horizontal="right"/>
      <protection locked="0"/>
    </xf>
    <xf numFmtId="0" fontId="27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 applyProtection="1">
      <alignment horizontal="center"/>
      <protection locked="0"/>
    </xf>
    <xf numFmtId="14" fontId="27" fillId="25" borderId="10" xfId="0" applyNumberFormat="1" applyFont="1" applyFill="1" applyBorder="1" applyAlignment="1" applyProtection="1">
      <alignment horizontal="center"/>
      <protection locked="0"/>
    </xf>
    <xf numFmtId="3" fontId="28" fillId="25" borderId="10" xfId="0" applyNumberFormat="1" applyFont="1" applyFill="1" applyBorder="1" applyAlignment="1" applyProtection="1">
      <alignment horizontal="right" vertical="center"/>
      <protection locked="0"/>
    </xf>
    <xf numFmtId="0" fontId="27" fillId="25" borderId="10" xfId="0" applyNumberFormat="1" applyFont="1" applyFill="1" applyBorder="1" applyAlignment="1" applyProtection="1">
      <alignment horizontal="center" vertical="center"/>
      <protection locked="0"/>
    </xf>
    <xf numFmtId="0" fontId="27" fillId="3" borderId="10" xfId="0" applyFont="1" applyFill="1" applyBorder="1" applyAlignment="1" applyProtection="1">
      <alignment/>
      <protection locked="0"/>
    </xf>
    <xf numFmtId="0" fontId="27" fillId="3" borderId="10" xfId="0" applyFont="1" applyFill="1" applyBorder="1" applyAlignment="1">
      <alignment horizontal="center"/>
    </xf>
    <xf numFmtId="0" fontId="27" fillId="3" borderId="10" xfId="0" applyNumberFormat="1" applyFont="1" applyFill="1" applyBorder="1" applyAlignment="1" applyProtection="1">
      <alignment horizontal="center"/>
      <protection locked="0"/>
    </xf>
    <xf numFmtId="3" fontId="28" fillId="3" borderId="10" xfId="0" applyNumberFormat="1" applyFont="1" applyFill="1" applyBorder="1" applyAlignment="1" applyProtection="1">
      <alignment horizontal="right"/>
      <protection locked="0"/>
    </xf>
    <xf numFmtId="3" fontId="27" fillId="3" borderId="10" xfId="0" applyNumberFormat="1" applyFont="1" applyFill="1" applyBorder="1" applyAlignment="1" applyProtection="1">
      <alignment horizontal="center" vertical="center"/>
      <protection locked="0"/>
    </xf>
    <xf numFmtId="14" fontId="27" fillId="3" borderId="10" xfId="0" applyNumberFormat="1" applyFont="1" applyFill="1" applyBorder="1" applyAlignment="1" applyProtection="1">
      <alignment horizontal="center"/>
      <protection locked="0"/>
    </xf>
    <xf numFmtId="3" fontId="28" fillId="25" borderId="10" xfId="0" applyNumberFormat="1" applyFont="1" applyFill="1" applyBorder="1" applyAlignment="1" applyProtection="1">
      <alignment horizontal="right"/>
      <protection locked="0"/>
    </xf>
    <xf numFmtId="0" fontId="27" fillId="5" borderId="10" xfId="0" applyFont="1" applyFill="1" applyBorder="1" applyAlignment="1">
      <alignment/>
    </xf>
    <xf numFmtId="0" fontId="27" fillId="5" borderId="10" xfId="0" applyFont="1" applyFill="1" applyBorder="1" applyAlignment="1">
      <alignment horizontal="center"/>
    </xf>
    <xf numFmtId="0" fontId="27" fillId="5" borderId="10" xfId="57" applyFont="1" applyFill="1" applyBorder="1" applyAlignment="1">
      <alignment horizontal="center"/>
      <protection/>
    </xf>
    <xf numFmtId="14" fontId="27" fillId="5" borderId="10" xfId="0" applyNumberFormat="1" applyFont="1" applyFill="1" applyBorder="1" applyAlignment="1">
      <alignment horizontal="center"/>
    </xf>
    <xf numFmtId="3" fontId="28" fillId="5" borderId="10" xfId="0" applyNumberFormat="1" applyFont="1" applyFill="1" applyBorder="1" applyAlignment="1">
      <alignment horizontal="right"/>
    </xf>
    <xf numFmtId="3" fontId="27" fillId="5" borderId="10" xfId="0" applyNumberFormat="1" applyFont="1" applyFill="1" applyBorder="1" applyAlignment="1">
      <alignment horizontal="center" vertical="center"/>
    </xf>
    <xf numFmtId="3" fontId="27" fillId="11" borderId="10" xfId="41" applyNumberFormat="1" applyFont="1" applyFill="1" applyBorder="1" applyAlignment="1" applyProtection="1">
      <alignment horizontal="center"/>
      <protection locked="0"/>
    </xf>
    <xf numFmtId="0" fontId="27" fillId="14" borderId="10" xfId="0" applyFont="1" applyFill="1" applyBorder="1" applyAlignment="1" applyProtection="1">
      <alignment/>
      <protection locked="0"/>
    </xf>
    <xf numFmtId="0" fontId="27" fillId="14" borderId="10" xfId="0" applyFont="1" applyFill="1" applyBorder="1" applyAlignment="1" applyProtection="1">
      <alignment horizontal="center"/>
      <protection locked="0"/>
    </xf>
    <xf numFmtId="0" fontId="27" fillId="14" borderId="10" xfId="0" applyNumberFormat="1" applyFont="1" applyFill="1" applyBorder="1" applyAlignment="1" applyProtection="1">
      <alignment horizontal="center"/>
      <protection locked="0"/>
    </xf>
    <xf numFmtId="14" fontId="27" fillId="14" borderId="10" xfId="0" applyNumberFormat="1" applyFont="1" applyFill="1" applyBorder="1" applyAlignment="1" applyProtection="1">
      <alignment horizontal="center"/>
      <protection locked="0"/>
    </xf>
    <xf numFmtId="3" fontId="28" fillId="14" borderId="10" xfId="0" applyNumberFormat="1" applyFont="1" applyFill="1" applyBorder="1" applyAlignment="1" applyProtection="1">
      <alignment horizontal="right" vertical="center"/>
      <protection locked="0"/>
    </xf>
    <xf numFmtId="0" fontId="27" fillId="14" borderId="10" xfId="0" applyNumberFormat="1" applyFont="1" applyFill="1" applyBorder="1" applyAlignment="1" applyProtection="1">
      <alignment horizontal="center" vertical="center"/>
      <protection locked="0"/>
    </xf>
    <xf numFmtId="0" fontId="27" fillId="22" borderId="10" xfId="0" applyFont="1" applyFill="1" applyBorder="1" applyAlignment="1" applyProtection="1">
      <alignment/>
      <protection locked="0"/>
    </xf>
    <xf numFmtId="0" fontId="27" fillId="22" borderId="10" xfId="0" applyFont="1" applyFill="1" applyBorder="1" applyAlignment="1" applyProtection="1">
      <alignment horizontal="center"/>
      <protection locked="0"/>
    </xf>
    <xf numFmtId="0" fontId="27" fillId="22" borderId="10" xfId="0" applyNumberFormat="1" applyFont="1" applyFill="1" applyBorder="1" applyAlignment="1" applyProtection="1">
      <alignment horizontal="center"/>
      <protection locked="0"/>
    </xf>
    <xf numFmtId="168" fontId="27" fillId="22" borderId="10" xfId="0" applyNumberFormat="1" applyFont="1" applyFill="1" applyBorder="1" applyAlignment="1" applyProtection="1">
      <alignment horizontal="center"/>
      <protection locked="0"/>
    </xf>
    <xf numFmtId="3" fontId="28" fillId="22" borderId="10" xfId="0" applyNumberFormat="1" applyFont="1" applyFill="1" applyBorder="1" applyAlignment="1" applyProtection="1">
      <alignment horizontal="right"/>
      <protection locked="0"/>
    </xf>
    <xf numFmtId="0" fontId="27" fillId="22" borderId="10" xfId="0" applyFont="1" applyFill="1" applyBorder="1" applyAlignment="1">
      <alignment horizontal="center"/>
    </xf>
    <xf numFmtId="0" fontId="27" fillId="3" borderId="10" xfId="0" applyFont="1" applyFill="1" applyBorder="1" applyAlignment="1" applyProtection="1">
      <alignment horizontal="left"/>
      <protection locked="0"/>
    </xf>
    <xf numFmtId="3" fontId="27" fillId="3" borderId="10" xfId="0" applyNumberFormat="1" applyFont="1" applyFill="1" applyBorder="1" applyAlignment="1" applyProtection="1">
      <alignment horizontal="center"/>
      <protection locked="0"/>
    </xf>
    <xf numFmtId="0" fontId="27" fillId="23" borderId="10" xfId="0" applyFont="1" applyFill="1" applyBorder="1" applyAlignment="1" applyProtection="1">
      <alignment horizontal="left"/>
      <protection locked="0"/>
    </xf>
    <xf numFmtId="0" fontId="27" fillId="23" borderId="10" xfId="0" applyFont="1" applyFill="1" applyBorder="1" applyAlignment="1" applyProtection="1">
      <alignment horizontal="center"/>
      <protection locked="0"/>
    </xf>
    <xf numFmtId="0" fontId="27" fillId="23" borderId="10" xfId="0" applyNumberFormat="1" applyFont="1" applyFill="1" applyBorder="1" applyAlignment="1" applyProtection="1">
      <alignment horizontal="center"/>
      <protection locked="0"/>
    </xf>
    <xf numFmtId="14" fontId="27" fillId="23" borderId="10" xfId="0" applyNumberFormat="1" applyFont="1" applyFill="1" applyBorder="1" applyAlignment="1" applyProtection="1">
      <alignment horizontal="center"/>
      <protection locked="0"/>
    </xf>
    <xf numFmtId="3" fontId="28" fillId="23" borderId="10" xfId="0" applyNumberFormat="1" applyFont="1" applyFill="1" applyBorder="1" applyAlignment="1" applyProtection="1">
      <alignment horizontal="right" vertical="center"/>
      <protection locked="0"/>
    </xf>
    <xf numFmtId="0" fontId="27" fillId="23" borderId="10" xfId="0" applyNumberFormat="1" applyFont="1" applyFill="1" applyBorder="1" applyAlignment="1" applyProtection="1">
      <alignment horizontal="center" vertical="center"/>
      <protection locked="0"/>
    </xf>
    <xf numFmtId="0" fontId="27" fillId="27" borderId="10" xfId="0" applyFont="1" applyFill="1" applyBorder="1" applyAlignment="1" applyProtection="1">
      <alignment horizontal="left"/>
      <protection locked="0"/>
    </xf>
    <xf numFmtId="0" fontId="27" fillId="27" borderId="10" xfId="0" applyFont="1" applyFill="1" applyBorder="1" applyAlignment="1" applyProtection="1">
      <alignment horizontal="center"/>
      <protection locked="0"/>
    </xf>
    <xf numFmtId="0" fontId="27" fillId="27" borderId="10" xfId="0" applyNumberFormat="1" applyFont="1" applyFill="1" applyBorder="1" applyAlignment="1" applyProtection="1">
      <alignment horizontal="center"/>
      <protection locked="0"/>
    </xf>
    <xf numFmtId="14" fontId="27" fillId="27" borderId="10" xfId="0" applyNumberFormat="1" applyFont="1" applyFill="1" applyBorder="1" applyAlignment="1" applyProtection="1">
      <alignment horizontal="center"/>
      <protection locked="0"/>
    </xf>
    <xf numFmtId="3" fontId="28" fillId="27" borderId="10" xfId="0" applyNumberFormat="1" applyFont="1" applyFill="1" applyBorder="1" applyAlignment="1" applyProtection="1">
      <alignment horizontal="right" vertical="center"/>
      <protection locked="0"/>
    </xf>
    <xf numFmtId="0" fontId="27" fillId="27" borderId="10" xfId="0" applyNumberFormat="1" applyFont="1" applyFill="1" applyBorder="1" applyAlignment="1" applyProtection="1">
      <alignment horizontal="center" vertical="center"/>
      <protection locked="0"/>
    </xf>
    <xf numFmtId="0" fontId="27" fillId="28" borderId="10" xfId="0" applyFont="1" applyFill="1" applyBorder="1" applyAlignment="1" applyProtection="1">
      <alignment/>
      <protection locked="0"/>
    </xf>
    <xf numFmtId="0" fontId="27" fillId="28" borderId="10" xfId="0" applyFont="1" applyFill="1" applyBorder="1" applyAlignment="1" applyProtection="1">
      <alignment horizontal="center"/>
      <protection locked="0"/>
    </xf>
    <xf numFmtId="0" fontId="27" fillId="28" borderId="10" xfId="0" applyNumberFormat="1" applyFont="1" applyFill="1" applyBorder="1" applyAlignment="1" applyProtection="1">
      <alignment horizontal="center"/>
      <protection locked="0"/>
    </xf>
    <xf numFmtId="168" fontId="27" fillId="28" borderId="10" xfId="0" applyNumberFormat="1" applyFont="1" applyFill="1" applyBorder="1" applyAlignment="1" applyProtection="1">
      <alignment horizontal="center"/>
      <protection locked="0"/>
    </xf>
    <xf numFmtId="3" fontId="28" fillId="28" borderId="10" xfId="0" applyNumberFormat="1" applyFont="1" applyFill="1" applyBorder="1" applyAlignment="1">
      <alignment horizontal="right"/>
    </xf>
    <xf numFmtId="0" fontId="27" fillId="28" borderId="10" xfId="0" applyFont="1" applyFill="1" applyBorder="1" applyAlignment="1">
      <alignment horizontal="center"/>
    </xf>
    <xf numFmtId="0" fontId="27" fillId="15" borderId="10" xfId="0" applyNumberFormat="1" applyFont="1" applyFill="1" applyBorder="1" applyAlignment="1" applyProtection="1">
      <alignment horizontal="center" vertical="center"/>
      <protection locked="0"/>
    </xf>
    <xf numFmtId="0" fontId="27" fillId="11" borderId="10" xfId="0" applyFont="1" applyFill="1" applyBorder="1" applyAlignment="1" applyProtection="1">
      <alignment horizontal="center"/>
      <protection locked="0"/>
    </xf>
    <xf numFmtId="0" fontId="27" fillId="7" borderId="10" xfId="0" applyFont="1" applyFill="1" applyBorder="1" applyAlignment="1" applyProtection="1">
      <alignment/>
      <protection locked="0"/>
    </xf>
    <xf numFmtId="0" fontId="27" fillId="7" borderId="10" xfId="0" applyFont="1" applyFill="1" applyBorder="1" applyAlignment="1" applyProtection="1">
      <alignment horizontal="center"/>
      <protection locked="0"/>
    </xf>
    <xf numFmtId="0" fontId="27" fillId="7" borderId="10" xfId="0" applyNumberFormat="1" applyFont="1" applyFill="1" applyBorder="1" applyAlignment="1" applyProtection="1">
      <alignment horizontal="center"/>
      <protection locked="0"/>
    </xf>
    <xf numFmtId="0" fontId="27" fillId="3" borderId="10" xfId="0" applyFont="1" applyFill="1" applyBorder="1" applyAlignment="1">
      <alignment/>
    </xf>
    <xf numFmtId="0" fontId="27" fillId="23" borderId="10" xfId="0" applyFont="1" applyFill="1" applyBorder="1" applyAlignment="1">
      <alignment/>
    </xf>
    <xf numFmtId="3" fontId="27" fillId="3" borderId="10" xfId="0" applyNumberFormat="1" applyFont="1" applyFill="1" applyBorder="1" applyAlignment="1">
      <alignment horizontal="center"/>
    </xf>
    <xf numFmtId="3" fontId="27" fillId="23" borderId="10" xfId="0" applyNumberFormat="1" applyFont="1" applyFill="1" applyBorder="1" applyAlignment="1">
      <alignment horizontal="center"/>
    </xf>
    <xf numFmtId="3" fontId="27" fillId="10" borderId="10" xfId="0" applyNumberFormat="1" applyFont="1" applyFill="1" applyBorder="1" applyAlignment="1">
      <alignment horizontal="right"/>
    </xf>
    <xf numFmtId="3" fontId="27" fillId="15" borderId="10" xfId="0" applyNumberFormat="1" applyFont="1" applyFill="1" applyBorder="1" applyAlignment="1" applyProtection="1">
      <alignment horizontal="right"/>
      <protection locked="0"/>
    </xf>
    <xf numFmtId="3" fontId="27" fillId="11" borderId="10" xfId="0" applyNumberFormat="1" applyFont="1" applyFill="1" applyBorder="1" applyAlignment="1" applyProtection="1">
      <alignment horizontal="right" vertical="center"/>
      <protection locked="0"/>
    </xf>
    <xf numFmtId="3" fontId="27" fillId="7" borderId="10" xfId="0" applyNumberFormat="1" applyFont="1" applyFill="1" applyBorder="1" applyAlignment="1">
      <alignment horizontal="right"/>
    </xf>
    <xf numFmtId="3" fontId="27" fillId="7" borderId="10" xfId="0" applyNumberFormat="1" applyFont="1" applyFill="1" applyBorder="1" applyAlignment="1">
      <alignment horizontal="right" vertical="center"/>
    </xf>
    <xf numFmtId="3" fontId="27" fillId="11" borderId="10" xfId="0" applyNumberFormat="1" applyFont="1" applyFill="1" applyBorder="1" applyAlignment="1" applyProtection="1">
      <alignment horizontal="right"/>
      <protection locked="0"/>
    </xf>
    <xf numFmtId="3" fontId="27" fillId="3" borderId="10" xfId="0" applyNumberFormat="1" applyFont="1" applyFill="1" applyBorder="1" applyAlignment="1" applyProtection="1">
      <alignment horizontal="right"/>
      <protection locked="0"/>
    </xf>
    <xf numFmtId="3" fontId="27" fillId="25" borderId="10" xfId="0" applyNumberFormat="1" applyFont="1" applyFill="1" applyBorder="1" applyAlignment="1" applyProtection="1">
      <alignment horizontal="right"/>
      <protection locked="0"/>
    </xf>
    <xf numFmtId="3" fontId="27" fillId="5" borderId="10" xfId="0" applyNumberFormat="1" applyFont="1" applyFill="1" applyBorder="1" applyAlignment="1">
      <alignment horizontal="right"/>
    </xf>
    <xf numFmtId="3" fontId="27" fillId="14" borderId="10" xfId="0" applyNumberFormat="1" applyFont="1" applyFill="1" applyBorder="1" applyAlignment="1" applyProtection="1">
      <alignment horizontal="right" vertical="center"/>
      <protection locked="0"/>
    </xf>
    <xf numFmtId="3" fontId="27" fillId="22" borderId="10" xfId="0" applyNumberFormat="1" applyFont="1" applyFill="1" applyBorder="1" applyAlignment="1" applyProtection="1">
      <alignment horizontal="right"/>
      <protection locked="0"/>
    </xf>
    <xf numFmtId="3" fontId="28" fillId="15" borderId="10" xfId="0" applyNumberFormat="1" applyFont="1" applyFill="1" applyBorder="1" applyAlignment="1">
      <alignment/>
    </xf>
    <xf numFmtId="3" fontId="28" fillId="11" borderId="10" xfId="0" applyNumberFormat="1" applyFont="1" applyFill="1" applyBorder="1" applyAlignment="1">
      <alignment/>
    </xf>
    <xf numFmtId="3" fontId="28" fillId="7" borderId="10" xfId="0" applyNumberFormat="1" applyFont="1" applyFill="1" applyBorder="1" applyAlignment="1">
      <alignment/>
    </xf>
    <xf numFmtId="3" fontId="28" fillId="3" borderId="10" xfId="0" applyNumberFormat="1" applyFont="1" applyFill="1" applyBorder="1" applyAlignment="1">
      <alignment/>
    </xf>
    <xf numFmtId="3" fontId="28" fillId="23" borderId="1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7" fillId="11" borderId="10" xfId="41" applyNumberFormat="1" applyFont="1" applyFill="1" applyBorder="1" applyAlignment="1" applyProtection="1">
      <alignment horizontal="right"/>
      <protection locked="0"/>
    </xf>
    <xf numFmtId="3" fontId="27" fillId="5" borderId="10" xfId="0" applyNumberFormat="1" applyFont="1" applyFill="1" applyBorder="1" applyAlignment="1">
      <alignment horizontal="right" vertical="center"/>
    </xf>
    <xf numFmtId="3" fontId="27" fillId="11" borderId="10" xfId="0" applyNumberFormat="1" applyFont="1" applyFill="1" applyBorder="1" applyAlignment="1">
      <alignment horizontal="right"/>
    </xf>
    <xf numFmtId="3" fontId="27" fillId="23" borderId="10" xfId="0" applyNumberFormat="1" applyFont="1" applyFill="1" applyBorder="1" applyAlignment="1" applyProtection="1">
      <alignment horizontal="right"/>
      <protection locked="0"/>
    </xf>
    <xf numFmtId="3" fontId="27" fillId="27" borderId="10" xfId="0" applyNumberFormat="1" applyFont="1" applyFill="1" applyBorder="1" applyAlignment="1" applyProtection="1">
      <alignment horizontal="right"/>
      <protection locked="0"/>
    </xf>
    <xf numFmtId="3" fontId="27" fillId="28" borderId="10" xfId="0" applyNumberFormat="1" applyFont="1" applyFill="1" applyBorder="1" applyAlignment="1" applyProtection="1">
      <alignment horizontal="right"/>
      <protection locked="0"/>
    </xf>
    <xf numFmtId="3" fontId="27" fillId="15" borderId="10" xfId="0" applyNumberFormat="1" applyFont="1" applyFill="1" applyBorder="1" applyAlignment="1">
      <alignment horizontal="right"/>
    </xf>
    <xf numFmtId="3" fontId="27" fillId="3" borderId="10" xfId="0" applyNumberFormat="1" applyFont="1" applyFill="1" applyBorder="1" applyAlignment="1">
      <alignment horizontal="right"/>
    </xf>
    <xf numFmtId="3" fontId="27" fillId="23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27" fillId="15" borderId="10" xfId="0" applyNumberFormat="1" applyFont="1" applyFill="1" applyBorder="1" applyAlignment="1">
      <alignment horizontal="center"/>
    </xf>
    <xf numFmtId="14" fontId="27" fillId="11" borderId="10" xfId="0" applyNumberFormat="1" applyFont="1" applyFill="1" applyBorder="1" applyAlignment="1">
      <alignment horizontal="center"/>
    </xf>
    <xf numFmtId="14" fontId="27" fillId="3" borderId="10" xfId="0" applyNumberFormat="1" applyFont="1" applyFill="1" applyBorder="1" applyAlignment="1">
      <alignment horizontal="center"/>
    </xf>
    <xf numFmtId="14" fontId="27" fillId="23" borderId="10" xfId="0" applyNumberFormat="1" applyFont="1" applyFill="1" applyBorder="1" applyAlignment="1">
      <alignment horizontal="center"/>
    </xf>
    <xf numFmtId="0" fontId="27" fillId="23" borderId="10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left"/>
    </xf>
    <xf numFmtId="0" fontId="27" fillId="15" borderId="10" xfId="0" applyFont="1" applyFill="1" applyBorder="1" applyAlignment="1" applyProtection="1">
      <alignment horizontal="left"/>
      <protection locked="0"/>
    </xf>
    <xf numFmtId="0" fontId="27" fillId="11" borderId="10" xfId="0" applyFont="1" applyFill="1" applyBorder="1" applyAlignment="1" applyProtection="1">
      <alignment horizontal="left"/>
      <protection locked="0"/>
    </xf>
    <xf numFmtId="0" fontId="27" fillId="7" borderId="10" xfId="0" applyFont="1" applyFill="1" applyBorder="1" applyAlignment="1">
      <alignment horizontal="left"/>
    </xf>
    <xf numFmtId="0" fontId="27" fillId="25" borderId="10" xfId="0" applyFont="1" applyFill="1" applyBorder="1" applyAlignment="1" applyProtection="1">
      <alignment horizontal="left"/>
      <protection locked="0"/>
    </xf>
    <xf numFmtId="0" fontId="27" fillId="5" borderId="10" xfId="0" applyFont="1" applyFill="1" applyBorder="1" applyAlignment="1">
      <alignment horizontal="left"/>
    </xf>
    <xf numFmtId="0" fontId="27" fillId="14" borderId="10" xfId="0" applyFont="1" applyFill="1" applyBorder="1" applyAlignment="1" applyProtection="1">
      <alignment horizontal="left"/>
      <protection locked="0"/>
    </xf>
    <xf numFmtId="0" fontId="27" fillId="22" borderId="10" xfId="0" applyFont="1" applyFill="1" applyBorder="1" applyAlignment="1" applyProtection="1">
      <alignment horizontal="left"/>
      <protection locked="0"/>
    </xf>
    <xf numFmtId="0" fontId="27" fillId="28" borderId="10" xfId="0" applyFont="1" applyFill="1" applyBorder="1" applyAlignment="1" applyProtection="1">
      <alignment horizontal="left"/>
      <protection locked="0"/>
    </xf>
    <xf numFmtId="0" fontId="27" fillId="7" borderId="10" xfId="0" applyFont="1" applyFill="1" applyBorder="1" applyAlignment="1" applyProtection="1">
      <alignment horizontal="left"/>
      <protection locked="0"/>
    </xf>
    <xf numFmtId="0" fontId="27" fillId="3" borderId="10" xfId="0" applyFont="1" applyFill="1" applyBorder="1" applyAlignment="1">
      <alignment horizontal="left"/>
    </xf>
    <xf numFmtId="0" fontId="27" fillId="23" borderId="10" xfId="0" applyFont="1" applyFill="1" applyBorder="1" applyAlignment="1">
      <alignment horizontal="left"/>
    </xf>
    <xf numFmtId="9" fontId="27" fillId="10" borderId="10" xfId="64" applyFont="1" applyFill="1" applyBorder="1" applyAlignment="1">
      <alignment horizontal="left"/>
    </xf>
    <xf numFmtId="0" fontId="27" fillId="11" borderId="10" xfId="0" applyFont="1" applyFill="1" applyBorder="1" applyAlignment="1">
      <alignment/>
    </xf>
    <xf numFmtId="0" fontId="27" fillId="22" borderId="10" xfId="0" applyFont="1" applyFill="1" applyBorder="1" applyAlignment="1">
      <alignment/>
    </xf>
    <xf numFmtId="0" fontId="27" fillId="28" borderId="10" xfId="0" applyFont="1" applyFill="1" applyBorder="1" applyAlignment="1">
      <alignment/>
    </xf>
    <xf numFmtId="14" fontId="27" fillId="22" borderId="10" xfId="0" applyNumberFormat="1" applyFont="1" applyFill="1" applyBorder="1" applyAlignment="1">
      <alignment horizontal="center"/>
    </xf>
    <xf numFmtId="14" fontId="27" fillId="28" borderId="10" xfId="0" applyNumberFormat="1" applyFont="1" applyFill="1" applyBorder="1" applyAlignment="1">
      <alignment horizontal="center"/>
    </xf>
    <xf numFmtId="3" fontId="27" fillId="11" borderId="10" xfId="0" applyNumberFormat="1" applyFont="1" applyFill="1" applyBorder="1" applyAlignment="1">
      <alignment/>
    </xf>
    <xf numFmtId="3" fontId="27" fillId="7" borderId="10" xfId="0" applyNumberFormat="1" applyFont="1" applyFill="1" applyBorder="1" applyAlignment="1">
      <alignment/>
    </xf>
    <xf numFmtId="3" fontId="27" fillId="22" borderId="10" xfId="0" applyNumberFormat="1" applyFont="1" applyFill="1" applyBorder="1" applyAlignment="1">
      <alignment/>
    </xf>
    <xf numFmtId="3" fontId="27" fillId="3" borderId="10" xfId="0" applyNumberFormat="1" applyFont="1" applyFill="1" applyBorder="1" applyAlignment="1">
      <alignment/>
    </xf>
    <xf numFmtId="3" fontId="27" fillId="28" borderId="10" xfId="0" applyNumberFormat="1" applyFont="1" applyFill="1" applyBorder="1" applyAlignment="1">
      <alignment/>
    </xf>
    <xf numFmtId="3" fontId="28" fillId="22" borderId="10" xfId="0" applyNumberFormat="1" applyFont="1" applyFill="1" applyBorder="1" applyAlignment="1">
      <alignment/>
    </xf>
    <xf numFmtId="3" fontId="28" fillId="28" borderId="10" xfId="0" applyNumberFormat="1" applyFont="1" applyFill="1" applyBorder="1" applyAlignment="1">
      <alignment/>
    </xf>
    <xf numFmtId="0" fontId="27" fillId="11" borderId="10" xfId="0" applyFont="1" applyFill="1" applyBorder="1" applyAlignment="1">
      <alignment horizontal="center"/>
    </xf>
    <xf numFmtId="3" fontId="27" fillId="23" borderId="10" xfId="0" applyNumberFormat="1" applyFont="1" applyFill="1" applyBorder="1" applyAlignment="1">
      <alignment/>
    </xf>
    <xf numFmtId="3" fontId="28" fillId="11" borderId="10" xfId="0" applyNumberFormat="1" applyFont="1" applyFill="1" applyBorder="1" applyAlignment="1">
      <alignment horizontal="right"/>
    </xf>
    <xf numFmtId="3" fontId="28" fillId="3" borderId="10" xfId="0" applyNumberFormat="1" applyFont="1" applyFill="1" applyBorder="1" applyAlignment="1">
      <alignment horizontal="right"/>
    </xf>
    <xf numFmtId="3" fontId="28" fillId="22" borderId="10" xfId="0" applyNumberFormat="1" applyFont="1" applyFill="1" applyBorder="1" applyAlignment="1">
      <alignment horizontal="right"/>
    </xf>
    <xf numFmtId="3" fontId="28" fillId="23" borderId="10" xfId="0" applyNumberFormat="1" applyFont="1" applyFill="1" applyBorder="1" applyAlignment="1">
      <alignment horizontal="right"/>
    </xf>
    <xf numFmtId="3" fontId="28" fillId="15" borderId="10" xfId="0" applyNumberFormat="1" applyFont="1" applyFill="1" applyBorder="1" applyAlignment="1">
      <alignment horizontal="right"/>
    </xf>
    <xf numFmtId="3" fontId="28" fillId="3" borderId="10" xfId="0" applyNumberFormat="1" applyFont="1" applyFill="1" applyBorder="1" applyAlignment="1" applyProtection="1">
      <alignment horizontal="right" vertical="center"/>
      <protection locked="0"/>
    </xf>
    <xf numFmtId="3" fontId="27" fillId="7" borderId="12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0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15" borderId="10" xfId="0" applyFont="1" applyFill="1" applyBorder="1" applyAlignment="1" applyProtection="1">
      <alignment/>
      <protection locked="0"/>
    </xf>
    <xf numFmtId="3" fontId="27" fillId="25" borderId="10" xfId="0" applyNumberFormat="1" applyFont="1" applyFill="1" applyBorder="1" applyAlignment="1" applyProtection="1">
      <alignment horizontal="right" vertical="center"/>
      <protection locked="0"/>
    </xf>
    <xf numFmtId="0" fontId="0" fillId="28" borderId="10" xfId="0" applyFont="1" applyFill="1" applyBorder="1" applyAlignment="1" applyProtection="1">
      <alignment/>
      <protection locked="0"/>
    </xf>
    <xf numFmtId="3" fontId="27" fillId="28" borderId="10" xfId="0" applyNumberFormat="1" applyFont="1" applyFill="1" applyBorder="1" applyAlignment="1">
      <alignment horizontal="right"/>
    </xf>
    <xf numFmtId="168" fontId="27" fillId="7" borderId="10" xfId="0" applyNumberFormat="1" applyFont="1" applyFill="1" applyBorder="1" applyAlignment="1">
      <alignment horizontal="center"/>
    </xf>
    <xf numFmtId="3" fontId="27" fillId="3" borderId="10" xfId="0" applyNumberFormat="1" applyFont="1" applyFill="1" applyBorder="1" applyAlignment="1" applyProtection="1">
      <alignment horizontal="right" vertical="center"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27" fillId="5" borderId="10" xfId="0" applyFont="1" applyFill="1" applyBorder="1" applyAlignment="1" applyProtection="1">
      <alignment/>
      <protection locked="0"/>
    </xf>
    <xf numFmtId="0" fontId="27" fillId="5" borderId="10" xfId="0" applyFont="1" applyFill="1" applyBorder="1" applyAlignment="1" applyProtection="1">
      <alignment horizontal="center"/>
      <protection locked="0"/>
    </xf>
    <xf numFmtId="0" fontId="27" fillId="5" borderId="10" xfId="0" applyNumberFormat="1" applyFont="1" applyFill="1" applyBorder="1" applyAlignment="1" applyProtection="1">
      <alignment horizontal="center"/>
      <protection locked="0"/>
    </xf>
    <xf numFmtId="168" fontId="27" fillId="5" borderId="10" xfId="0" applyNumberFormat="1" applyFont="1" applyFill="1" applyBorder="1" applyAlignment="1" applyProtection="1">
      <alignment horizontal="center"/>
      <protection locked="0"/>
    </xf>
    <xf numFmtId="3" fontId="27" fillId="5" borderId="10" xfId="0" applyNumberFormat="1" applyFont="1" applyFill="1" applyBorder="1" applyAlignment="1" applyProtection="1">
      <alignment horizontal="right"/>
      <protection locked="0"/>
    </xf>
    <xf numFmtId="3" fontId="27" fillId="23" borderId="10" xfId="0" applyNumberFormat="1" applyFont="1" applyFill="1" applyBorder="1" applyAlignment="1" applyProtection="1">
      <alignment horizontal="right" vertical="center"/>
      <protection locked="0"/>
    </xf>
    <xf numFmtId="0" fontId="0" fillId="22" borderId="10" xfId="0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1" fillId="0" borderId="0" xfId="0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8" fillId="29" borderId="10" xfId="0" applyFont="1" applyFill="1" applyBorder="1" applyAlignment="1" applyProtection="1">
      <alignment/>
      <protection locked="0"/>
    </xf>
    <xf numFmtId="0" fontId="27" fillId="29" borderId="10" xfId="0" applyFont="1" applyFill="1" applyBorder="1" applyAlignment="1">
      <alignment horizontal="center"/>
    </xf>
    <xf numFmtId="3" fontId="27" fillId="29" borderId="10" xfId="0" applyNumberFormat="1" applyFont="1" applyFill="1" applyBorder="1" applyAlignment="1" applyProtection="1">
      <alignment horizontal="center"/>
      <protection locked="0"/>
    </xf>
    <xf numFmtId="14" fontId="27" fillId="29" borderId="10" xfId="0" applyNumberFormat="1" applyFont="1" applyFill="1" applyBorder="1" applyAlignment="1" applyProtection="1">
      <alignment horizontal="center"/>
      <protection locked="0"/>
    </xf>
    <xf numFmtId="3" fontId="27" fillId="29" borderId="10" xfId="0" applyNumberFormat="1" applyFont="1" applyFill="1" applyBorder="1" applyAlignment="1" applyProtection="1">
      <alignment/>
      <protection locked="0"/>
    </xf>
    <xf numFmtId="3" fontId="27" fillId="7" borderId="10" xfId="0" applyNumberFormat="1" applyFont="1" applyFill="1" applyBorder="1" applyAlignment="1" applyProtection="1">
      <alignment/>
      <protection locked="0"/>
    </xf>
    <xf numFmtId="3" fontId="27" fillId="7" borderId="13" xfId="0" applyNumberFormat="1" applyFont="1" applyFill="1" applyBorder="1" applyAlignment="1">
      <alignment horizontal="center" vertical="center"/>
    </xf>
    <xf numFmtId="3" fontId="27" fillId="3" borderId="13" xfId="0" applyNumberFormat="1" applyFont="1" applyFill="1" applyBorder="1" applyAlignment="1" applyProtection="1">
      <alignment horizontal="center"/>
      <protection locked="0"/>
    </xf>
    <xf numFmtId="0" fontId="27" fillId="11" borderId="13" xfId="0" applyNumberFormat="1" applyFont="1" applyFill="1" applyBorder="1" applyAlignment="1" applyProtection="1">
      <alignment horizontal="center" vertical="center"/>
      <protection locked="0"/>
    </xf>
    <xf numFmtId="3" fontId="27" fillId="11" borderId="13" xfId="41" applyNumberFormat="1" applyFont="1" applyFill="1" applyBorder="1" applyAlignment="1" applyProtection="1">
      <alignment horizontal="center"/>
      <protection locked="0"/>
    </xf>
    <xf numFmtId="0" fontId="32" fillId="24" borderId="10" xfId="0" applyFont="1" applyFill="1" applyBorder="1" applyAlignment="1">
      <alignment/>
    </xf>
    <xf numFmtId="3" fontId="27" fillId="7" borderId="10" xfId="0" applyNumberFormat="1" applyFont="1" applyFill="1" applyBorder="1" applyAlignment="1" applyProtection="1">
      <alignment horizontal="right"/>
      <protection locked="0"/>
    </xf>
    <xf numFmtId="0" fontId="32" fillId="24" borderId="0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3" fontId="27" fillId="14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48" sqref="G48"/>
    </sheetView>
  </sheetViews>
  <sheetFormatPr defaultColWidth="9.140625" defaultRowHeight="12.75"/>
  <cols>
    <col min="1" max="1" width="4.28125" style="0" customWidth="1"/>
    <col min="2" max="2" width="21.28125" style="3" customWidth="1"/>
    <col min="3" max="3" width="26.00390625" style="3" customWidth="1"/>
    <col min="4" max="4" width="12.57421875" style="5" customWidth="1"/>
    <col min="5" max="5" width="18.8515625" style="1" customWidth="1"/>
    <col min="6" max="6" width="13.421875" style="23" customWidth="1"/>
    <col min="7" max="7" width="8.00390625" style="7" customWidth="1"/>
    <col min="8" max="8" width="16.7109375" style="7" customWidth="1"/>
    <col min="9" max="9" width="11.57421875" style="7" customWidth="1"/>
    <col min="10" max="10" width="8.421875" style="34" customWidth="1"/>
  </cols>
  <sheetData>
    <row r="1" spans="1:10" ht="35.25" customHeight="1">
      <c r="A1" s="559" t="s">
        <v>124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s="52" customFormat="1" ht="34.5" customHeight="1">
      <c r="A2" s="51"/>
      <c r="B2" s="57" t="s">
        <v>9</v>
      </c>
      <c r="C2" s="57" t="s">
        <v>10</v>
      </c>
      <c r="D2" s="54" t="s">
        <v>11</v>
      </c>
      <c r="E2" s="55" t="s">
        <v>69</v>
      </c>
      <c r="F2" s="58" t="s">
        <v>52</v>
      </c>
      <c r="G2" s="55" t="s">
        <v>0</v>
      </c>
      <c r="H2" s="55" t="s">
        <v>68</v>
      </c>
      <c r="I2" s="56" t="s">
        <v>12</v>
      </c>
      <c r="J2" s="59" t="s">
        <v>13</v>
      </c>
    </row>
    <row r="3" spans="1:10" ht="12.75">
      <c r="A3" s="109">
        <v>1</v>
      </c>
      <c r="B3" s="42" t="s">
        <v>75</v>
      </c>
      <c r="C3" s="43" t="s">
        <v>75</v>
      </c>
      <c r="D3" s="12" t="s">
        <v>44</v>
      </c>
      <c r="E3" s="48" t="s">
        <v>118</v>
      </c>
      <c r="F3" s="21">
        <v>39786</v>
      </c>
      <c r="G3" s="81">
        <v>1266</v>
      </c>
      <c r="H3" s="82">
        <v>20864295</v>
      </c>
      <c r="I3" s="83">
        <v>21546</v>
      </c>
      <c r="J3" s="40">
        <v>12</v>
      </c>
    </row>
    <row r="4" spans="1:10" ht="12.75">
      <c r="A4" s="109">
        <v>2</v>
      </c>
      <c r="B4" s="16" t="s">
        <v>26</v>
      </c>
      <c r="C4" s="16" t="s">
        <v>27</v>
      </c>
      <c r="D4" s="17" t="s">
        <v>2</v>
      </c>
      <c r="E4" s="26" t="s">
        <v>1</v>
      </c>
      <c r="F4" s="29">
        <v>39541</v>
      </c>
      <c r="G4" s="84">
        <v>1341</v>
      </c>
      <c r="H4" s="84">
        <v>15105106</v>
      </c>
      <c r="I4" s="85">
        <v>19170</v>
      </c>
      <c r="J4" s="35">
        <v>7</v>
      </c>
    </row>
    <row r="5" spans="1:10" ht="12.75">
      <c r="A5" s="109">
        <v>3</v>
      </c>
      <c r="B5" s="60" t="s">
        <v>72</v>
      </c>
      <c r="C5" s="60" t="s">
        <v>73</v>
      </c>
      <c r="D5" s="4" t="s">
        <v>14</v>
      </c>
      <c r="E5" s="61" t="s">
        <v>6</v>
      </c>
      <c r="F5" s="62">
        <v>39723</v>
      </c>
      <c r="G5" s="86">
        <v>1277</v>
      </c>
      <c r="H5" s="86">
        <v>13393225</v>
      </c>
      <c r="I5" s="87">
        <v>18000</v>
      </c>
      <c r="J5" s="53">
        <v>5</v>
      </c>
    </row>
    <row r="6" spans="1:10" ht="12.75">
      <c r="A6" s="109">
        <v>4</v>
      </c>
      <c r="B6" s="15" t="s">
        <v>35</v>
      </c>
      <c r="C6" s="15" t="s">
        <v>32</v>
      </c>
      <c r="D6" s="8" t="s">
        <v>4</v>
      </c>
      <c r="E6" s="45" t="s">
        <v>8</v>
      </c>
      <c r="F6" s="25">
        <v>39569</v>
      </c>
      <c r="G6" s="88">
        <v>765</v>
      </c>
      <c r="H6" s="89">
        <v>9643789</v>
      </c>
      <c r="I6" s="90">
        <v>13482</v>
      </c>
      <c r="J6" s="37">
        <v>4</v>
      </c>
    </row>
    <row r="7" spans="1:10" ht="12.75">
      <c r="A7" s="109">
        <v>5</v>
      </c>
      <c r="B7" s="16" t="s">
        <v>15</v>
      </c>
      <c r="C7" s="16" t="s">
        <v>16</v>
      </c>
      <c r="D7" s="17" t="s">
        <v>2</v>
      </c>
      <c r="E7" s="26" t="s">
        <v>1</v>
      </c>
      <c r="F7" s="29">
        <v>39499</v>
      </c>
      <c r="G7" s="84">
        <v>1069</v>
      </c>
      <c r="H7" s="84">
        <v>9313507</v>
      </c>
      <c r="I7" s="85">
        <v>12160</v>
      </c>
      <c r="J7" s="35">
        <v>5</v>
      </c>
    </row>
    <row r="8" spans="1:10" ht="12.75">
      <c r="A8" s="109">
        <v>6</v>
      </c>
      <c r="B8" s="30" t="s">
        <v>56</v>
      </c>
      <c r="C8" s="31" t="s">
        <v>57</v>
      </c>
      <c r="D8" s="28" t="s">
        <v>63</v>
      </c>
      <c r="E8" s="46" t="s">
        <v>5</v>
      </c>
      <c r="F8" s="32">
        <v>39562</v>
      </c>
      <c r="G8" s="91">
        <v>691</v>
      </c>
      <c r="H8" s="91">
        <v>7754514</v>
      </c>
      <c r="I8" s="92">
        <v>11219</v>
      </c>
      <c r="J8" s="41">
        <v>3</v>
      </c>
    </row>
    <row r="9" spans="1:10" ht="12.75">
      <c r="A9" s="109">
        <v>7</v>
      </c>
      <c r="B9" s="18" t="s">
        <v>17</v>
      </c>
      <c r="C9" s="18" t="s">
        <v>18</v>
      </c>
      <c r="D9" s="10" t="s">
        <v>3</v>
      </c>
      <c r="E9" s="44" t="s">
        <v>1</v>
      </c>
      <c r="F9" s="19">
        <v>39506</v>
      </c>
      <c r="G9" s="93">
        <v>721</v>
      </c>
      <c r="H9" s="93">
        <v>9682998</v>
      </c>
      <c r="I9" s="94">
        <v>11025</v>
      </c>
      <c r="J9" s="36">
        <v>4</v>
      </c>
    </row>
    <row r="10" spans="1:10" ht="12.75">
      <c r="A10" s="109">
        <v>8</v>
      </c>
      <c r="B10" s="15" t="s">
        <v>36</v>
      </c>
      <c r="C10" s="15" t="s">
        <v>34</v>
      </c>
      <c r="D10" s="8" t="s">
        <v>4</v>
      </c>
      <c r="E10" s="45" t="s">
        <v>37</v>
      </c>
      <c r="F10" s="25">
        <v>39597</v>
      </c>
      <c r="G10" s="88">
        <v>673</v>
      </c>
      <c r="H10" s="89">
        <v>8573959</v>
      </c>
      <c r="I10" s="90">
        <v>10902</v>
      </c>
      <c r="J10" s="37">
        <v>2</v>
      </c>
    </row>
    <row r="11" spans="1:10" ht="12.75">
      <c r="A11" s="109">
        <v>9</v>
      </c>
      <c r="B11" s="15" t="s">
        <v>19</v>
      </c>
      <c r="C11" s="15" t="s">
        <v>20</v>
      </c>
      <c r="D11" s="8" t="s">
        <v>4</v>
      </c>
      <c r="E11" s="45" t="s">
        <v>119</v>
      </c>
      <c r="F11" s="25">
        <v>39506</v>
      </c>
      <c r="G11" s="88">
        <v>725</v>
      </c>
      <c r="H11" s="89">
        <v>6900935</v>
      </c>
      <c r="I11" s="90">
        <v>8641</v>
      </c>
      <c r="J11" s="37">
        <v>4</v>
      </c>
    </row>
    <row r="12" spans="1:10" ht="12.75">
      <c r="A12" s="109">
        <v>10</v>
      </c>
      <c r="B12" s="15" t="s">
        <v>74</v>
      </c>
      <c r="C12" s="15" t="s">
        <v>67</v>
      </c>
      <c r="D12" s="8" t="s">
        <v>4</v>
      </c>
      <c r="E12" s="45" t="s">
        <v>1</v>
      </c>
      <c r="F12" s="25">
        <v>39744</v>
      </c>
      <c r="G12" s="89">
        <v>592</v>
      </c>
      <c r="H12" s="89">
        <v>7000456</v>
      </c>
      <c r="I12" s="95">
        <v>8475</v>
      </c>
      <c r="J12" s="37">
        <v>5</v>
      </c>
    </row>
    <row r="13" spans="1:10" ht="12.75">
      <c r="A13" s="109">
        <v>11</v>
      </c>
      <c r="B13" s="33" t="s">
        <v>41</v>
      </c>
      <c r="C13" s="13" t="s">
        <v>42</v>
      </c>
      <c r="D13" s="12" t="s">
        <v>44</v>
      </c>
      <c r="E13" s="6" t="s">
        <v>43</v>
      </c>
      <c r="F13" s="22">
        <v>39583</v>
      </c>
      <c r="G13" s="81">
        <v>722</v>
      </c>
      <c r="H13" s="81">
        <v>4639663</v>
      </c>
      <c r="I13" s="96">
        <v>7697</v>
      </c>
      <c r="J13" s="40">
        <v>4</v>
      </c>
    </row>
    <row r="14" spans="1:10" ht="12.75">
      <c r="A14" s="109">
        <v>12</v>
      </c>
      <c r="B14" s="2" t="s">
        <v>28</v>
      </c>
      <c r="C14" s="2" t="s">
        <v>29</v>
      </c>
      <c r="D14" s="4" t="s">
        <v>14</v>
      </c>
      <c r="E14" s="47" t="s">
        <v>1</v>
      </c>
      <c r="F14" s="27">
        <v>39548</v>
      </c>
      <c r="G14" s="97">
        <v>705</v>
      </c>
      <c r="H14" s="97">
        <v>5009758</v>
      </c>
      <c r="I14" s="98">
        <v>6816</v>
      </c>
      <c r="J14" s="39">
        <v>5</v>
      </c>
    </row>
    <row r="15" spans="1:10" ht="12.75">
      <c r="A15" s="109">
        <v>13</v>
      </c>
      <c r="B15" s="225" t="s">
        <v>290</v>
      </c>
      <c r="C15" s="173" t="s">
        <v>280</v>
      </c>
      <c r="D15" s="145" t="s">
        <v>14</v>
      </c>
      <c r="E15" s="226" t="s">
        <v>5</v>
      </c>
      <c r="F15" s="175">
        <v>39702</v>
      </c>
      <c r="G15" s="86">
        <v>865</v>
      </c>
      <c r="H15" s="86">
        <v>3526899</v>
      </c>
      <c r="I15" s="86">
        <v>6011</v>
      </c>
      <c r="J15" s="176">
        <v>8</v>
      </c>
    </row>
    <row r="16" spans="1:10" ht="12.75">
      <c r="A16" s="109">
        <v>14</v>
      </c>
      <c r="B16" s="15" t="s">
        <v>45</v>
      </c>
      <c r="C16" s="15" t="s">
        <v>46</v>
      </c>
      <c r="D16" s="8" t="s">
        <v>4</v>
      </c>
      <c r="E16" s="45" t="s">
        <v>1</v>
      </c>
      <c r="F16" s="24">
        <v>39625</v>
      </c>
      <c r="G16" s="99">
        <v>432</v>
      </c>
      <c r="H16" s="89">
        <v>4443109</v>
      </c>
      <c r="I16" s="90">
        <v>5952</v>
      </c>
      <c r="J16" s="37">
        <v>2</v>
      </c>
    </row>
    <row r="17" spans="1:10" ht="12.75">
      <c r="A17" s="109">
        <v>15</v>
      </c>
      <c r="B17" s="63" t="s">
        <v>120</v>
      </c>
      <c r="C17" s="64" t="s">
        <v>121</v>
      </c>
      <c r="D17" s="65" t="s">
        <v>122</v>
      </c>
      <c r="E17" s="66" t="s">
        <v>123</v>
      </c>
      <c r="F17" s="67">
        <v>39611</v>
      </c>
      <c r="G17" s="100">
        <v>353</v>
      </c>
      <c r="H17" s="100">
        <v>3171830</v>
      </c>
      <c r="I17" s="101">
        <v>5596</v>
      </c>
      <c r="J17" s="68">
        <v>2</v>
      </c>
    </row>
    <row r="18" spans="1:10" ht="12.75">
      <c r="A18" s="109">
        <v>16</v>
      </c>
      <c r="B18" s="33" t="s">
        <v>30</v>
      </c>
      <c r="C18" s="13" t="s">
        <v>31</v>
      </c>
      <c r="D18" s="12" t="s">
        <v>44</v>
      </c>
      <c r="E18" s="6" t="s">
        <v>6</v>
      </c>
      <c r="F18" s="22">
        <v>39548</v>
      </c>
      <c r="G18" s="81">
        <v>641</v>
      </c>
      <c r="H18" s="81">
        <v>3050246</v>
      </c>
      <c r="I18" s="96">
        <v>5450</v>
      </c>
      <c r="J18" s="40">
        <v>4</v>
      </c>
    </row>
    <row r="19" spans="1:10" ht="12.75">
      <c r="A19" s="109">
        <v>17</v>
      </c>
      <c r="B19" s="15" t="s">
        <v>49</v>
      </c>
      <c r="C19" s="15" t="s">
        <v>50</v>
      </c>
      <c r="D19" s="8" t="s">
        <v>4</v>
      </c>
      <c r="E19" s="45" t="s">
        <v>51</v>
      </c>
      <c r="F19" s="24">
        <v>39681</v>
      </c>
      <c r="G19" s="89">
        <v>423</v>
      </c>
      <c r="H19" s="89">
        <v>4037967</v>
      </c>
      <c r="I19" s="95">
        <v>5224</v>
      </c>
      <c r="J19" s="38">
        <v>2</v>
      </c>
    </row>
    <row r="20" spans="1:10" ht="12.75">
      <c r="A20" s="109">
        <v>18</v>
      </c>
      <c r="B20" s="75" t="s">
        <v>80</v>
      </c>
      <c r="C20" s="76" t="s">
        <v>81</v>
      </c>
      <c r="D20" s="77" t="s">
        <v>108</v>
      </c>
      <c r="E20" s="78" t="s">
        <v>114</v>
      </c>
      <c r="F20" s="79">
        <v>39695</v>
      </c>
      <c r="G20" s="102">
        <v>354</v>
      </c>
      <c r="H20" s="102">
        <v>2789782</v>
      </c>
      <c r="I20" s="103">
        <v>5040</v>
      </c>
      <c r="J20" s="80">
        <v>2</v>
      </c>
    </row>
    <row r="21" spans="1:10" ht="12.75">
      <c r="A21" s="109">
        <v>19</v>
      </c>
      <c r="B21" s="75" t="s">
        <v>85</v>
      </c>
      <c r="C21" s="76" t="s">
        <v>86</v>
      </c>
      <c r="D21" s="77" t="s">
        <v>108</v>
      </c>
      <c r="E21" s="78" t="s">
        <v>117</v>
      </c>
      <c r="F21" s="79" t="s">
        <v>87</v>
      </c>
      <c r="G21" s="102">
        <v>363</v>
      </c>
      <c r="H21" s="102">
        <v>3844525</v>
      </c>
      <c r="I21" s="103">
        <v>5012</v>
      </c>
      <c r="J21" s="80">
        <v>2</v>
      </c>
    </row>
    <row r="22" spans="1:10" ht="12.75">
      <c r="A22" s="109">
        <v>20</v>
      </c>
      <c r="B22" s="75" t="s">
        <v>88</v>
      </c>
      <c r="C22" s="76" t="s">
        <v>89</v>
      </c>
      <c r="D22" s="77" t="s">
        <v>108</v>
      </c>
      <c r="E22" s="78" t="s">
        <v>117</v>
      </c>
      <c r="F22" s="79">
        <v>39751</v>
      </c>
      <c r="G22" s="102">
        <v>293</v>
      </c>
      <c r="H22" s="102">
        <v>3327344</v>
      </c>
      <c r="I22" s="103">
        <v>5012</v>
      </c>
      <c r="J22" s="80">
        <v>2</v>
      </c>
    </row>
    <row r="23" spans="1:10" ht="12.75">
      <c r="A23" s="109">
        <v>21</v>
      </c>
      <c r="B23" s="30" t="s">
        <v>60</v>
      </c>
      <c r="C23" s="30" t="s">
        <v>61</v>
      </c>
      <c r="D23" s="28" t="s">
        <v>63</v>
      </c>
      <c r="E23" s="49" t="s">
        <v>1</v>
      </c>
      <c r="F23" s="32">
        <v>39709</v>
      </c>
      <c r="G23" s="91">
        <v>377</v>
      </c>
      <c r="H23" s="91">
        <v>2626545</v>
      </c>
      <c r="I23" s="92">
        <v>4145</v>
      </c>
      <c r="J23" s="41">
        <v>2</v>
      </c>
    </row>
    <row r="24" spans="1:10" ht="12.75">
      <c r="A24" s="109">
        <v>22</v>
      </c>
      <c r="B24" s="15" t="s">
        <v>33</v>
      </c>
      <c r="C24" s="15" t="s">
        <v>33</v>
      </c>
      <c r="D24" s="8" t="s">
        <v>4</v>
      </c>
      <c r="E24" s="45" t="s">
        <v>111</v>
      </c>
      <c r="F24" s="25">
        <v>39576</v>
      </c>
      <c r="G24" s="88">
        <v>419</v>
      </c>
      <c r="H24" s="89">
        <v>2683014</v>
      </c>
      <c r="I24" s="90">
        <v>3979</v>
      </c>
      <c r="J24" s="37">
        <v>2</v>
      </c>
    </row>
    <row r="25" spans="1:10" ht="12.75">
      <c r="A25" s="109">
        <v>23</v>
      </c>
      <c r="B25" s="15" t="s">
        <v>47</v>
      </c>
      <c r="C25" s="15" t="s">
        <v>48</v>
      </c>
      <c r="D25" s="8" t="s">
        <v>4</v>
      </c>
      <c r="E25" s="45" t="s">
        <v>7</v>
      </c>
      <c r="F25" s="24">
        <v>39660</v>
      </c>
      <c r="G25" s="89">
        <v>377</v>
      </c>
      <c r="H25" s="89">
        <v>2534348</v>
      </c>
      <c r="I25" s="95">
        <v>3876</v>
      </c>
      <c r="J25" s="38">
        <v>2</v>
      </c>
    </row>
    <row r="26" spans="1:10" ht="12.75">
      <c r="A26" s="109">
        <v>24</v>
      </c>
      <c r="B26" s="30" t="s">
        <v>58</v>
      </c>
      <c r="C26" s="30" t="s">
        <v>59</v>
      </c>
      <c r="D26" s="28" t="s">
        <v>63</v>
      </c>
      <c r="E26" s="50" t="s">
        <v>62</v>
      </c>
      <c r="F26" s="32">
        <v>39688</v>
      </c>
      <c r="G26" s="91">
        <v>345</v>
      </c>
      <c r="H26" s="91">
        <v>2593496</v>
      </c>
      <c r="I26" s="92">
        <v>3856</v>
      </c>
      <c r="J26" s="41">
        <v>2</v>
      </c>
    </row>
    <row r="27" spans="1:10" ht="12.75">
      <c r="A27" s="109">
        <v>25</v>
      </c>
      <c r="B27" s="15" t="s">
        <v>25</v>
      </c>
      <c r="C27" s="15" t="s">
        <v>25</v>
      </c>
      <c r="D27" s="8" t="s">
        <v>4</v>
      </c>
      <c r="E27" s="45" t="s">
        <v>7</v>
      </c>
      <c r="F27" s="25">
        <v>39527</v>
      </c>
      <c r="G27" s="88">
        <v>459</v>
      </c>
      <c r="H27" s="89">
        <v>2335467</v>
      </c>
      <c r="I27" s="90">
        <v>3764</v>
      </c>
      <c r="J27" s="37">
        <v>2</v>
      </c>
    </row>
    <row r="28" spans="1:10" s="20" customFormat="1" ht="12.75">
      <c r="A28" s="109">
        <v>26</v>
      </c>
      <c r="B28" s="15" t="s">
        <v>53</v>
      </c>
      <c r="C28" s="15" t="s">
        <v>54</v>
      </c>
      <c r="D28" s="8" t="s">
        <v>4</v>
      </c>
      <c r="E28" s="45" t="s">
        <v>55</v>
      </c>
      <c r="F28" s="24">
        <v>39709</v>
      </c>
      <c r="G28" s="89">
        <v>217</v>
      </c>
      <c r="H28" s="89">
        <v>2142050</v>
      </c>
      <c r="I28" s="95">
        <v>3572</v>
      </c>
      <c r="J28" s="38">
        <v>2</v>
      </c>
    </row>
    <row r="29" spans="1:10" s="20" customFormat="1" ht="12.75">
      <c r="A29" s="109">
        <v>27</v>
      </c>
      <c r="B29" s="75" t="s">
        <v>99</v>
      </c>
      <c r="C29" s="76" t="s">
        <v>100</v>
      </c>
      <c r="D29" s="77" t="s">
        <v>108</v>
      </c>
      <c r="E29" s="78" t="s">
        <v>112</v>
      </c>
      <c r="F29" s="79" t="s">
        <v>101</v>
      </c>
      <c r="G29" s="102">
        <v>157</v>
      </c>
      <c r="H29" s="102">
        <v>2827520</v>
      </c>
      <c r="I29" s="103">
        <v>3389</v>
      </c>
      <c r="J29" s="80">
        <v>2</v>
      </c>
    </row>
    <row r="30" spans="1:10" s="20" customFormat="1" ht="12.75">
      <c r="A30" s="109">
        <v>28</v>
      </c>
      <c r="B30" s="70" t="s">
        <v>76</v>
      </c>
      <c r="C30" s="71" t="s">
        <v>77</v>
      </c>
      <c r="D30" s="11" t="s">
        <v>4</v>
      </c>
      <c r="E30" s="72" t="s">
        <v>109</v>
      </c>
      <c r="F30" s="73">
        <v>39786</v>
      </c>
      <c r="G30" s="89">
        <v>277</v>
      </c>
      <c r="H30" s="99">
        <v>2342975</v>
      </c>
      <c r="I30" s="104">
        <v>3144</v>
      </c>
      <c r="J30" s="74">
        <v>3</v>
      </c>
    </row>
    <row r="31" spans="1:10" s="20" customFormat="1" ht="12.75">
      <c r="A31" s="109">
        <v>29</v>
      </c>
      <c r="B31" s="75" t="s">
        <v>84</v>
      </c>
      <c r="C31" s="76" t="s">
        <v>84</v>
      </c>
      <c r="D31" s="77" t="s">
        <v>108</v>
      </c>
      <c r="E31" s="78" t="s">
        <v>114</v>
      </c>
      <c r="F31" s="79">
        <v>39709</v>
      </c>
      <c r="G31" s="102">
        <v>145</v>
      </c>
      <c r="H31" s="102">
        <v>1714810</v>
      </c>
      <c r="I31" s="103">
        <v>3118</v>
      </c>
      <c r="J31" s="80">
        <v>2</v>
      </c>
    </row>
    <row r="32" spans="1:10" s="20" customFormat="1" ht="12.75">
      <c r="A32" s="109">
        <v>30</v>
      </c>
      <c r="B32" s="30" t="s">
        <v>64</v>
      </c>
      <c r="C32" s="30" t="s">
        <v>65</v>
      </c>
      <c r="D32" s="28" t="s">
        <v>63</v>
      </c>
      <c r="E32" s="49" t="s">
        <v>70</v>
      </c>
      <c r="F32" s="32">
        <v>39730</v>
      </c>
      <c r="G32" s="91">
        <v>304</v>
      </c>
      <c r="H32" s="91">
        <v>2093400</v>
      </c>
      <c r="I32" s="92">
        <v>3051</v>
      </c>
      <c r="J32" s="41">
        <v>2</v>
      </c>
    </row>
    <row r="33" spans="1:10" s="20" customFormat="1" ht="12.75">
      <c r="A33" s="109">
        <v>31</v>
      </c>
      <c r="B33" s="33" t="s">
        <v>38</v>
      </c>
      <c r="C33" s="13" t="s">
        <v>39</v>
      </c>
      <c r="D33" s="12" t="s">
        <v>44</v>
      </c>
      <c r="E33" s="14" t="s">
        <v>40</v>
      </c>
      <c r="F33" s="22">
        <v>39576</v>
      </c>
      <c r="G33" s="81">
        <v>305</v>
      </c>
      <c r="H33" s="81">
        <v>1204009</v>
      </c>
      <c r="I33" s="96">
        <v>2402</v>
      </c>
      <c r="J33" s="40">
        <v>2</v>
      </c>
    </row>
    <row r="34" spans="1:10" s="20" customFormat="1" ht="12.75">
      <c r="A34" s="109">
        <v>32</v>
      </c>
      <c r="B34" s="15" t="s">
        <v>66</v>
      </c>
      <c r="C34" s="15" t="s">
        <v>66</v>
      </c>
      <c r="D34" s="8" t="s">
        <v>4</v>
      </c>
      <c r="E34" s="45" t="s">
        <v>71</v>
      </c>
      <c r="F34" s="24">
        <v>39730</v>
      </c>
      <c r="G34" s="89">
        <v>249</v>
      </c>
      <c r="H34" s="89">
        <v>1662315</v>
      </c>
      <c r="I34" s="95">
        <v>2277</v>
      </c>
      <c r="J34" s="38">
        <v>2</v>
      </c>
    </row>
    <row r="35" spans="1:10" s="20" customFormat="1" ht="12.75">
      <c r="A35" s="109">
        <v>33</v>
      </c>
      <c r="B35" s="75" t="s">
        <v>102</v>
      </c>
      <c r="C35" s="76" t="s">
        <v>103</v>
      </c>
      <c r="D35" s="77" t="s">
        <v>108</v>
      </c>
      <c r="E35" s="78" t="s">
        <v>113</v>
      </c>
      <c r="F35" s="79" t="s">
        <v>104</v>
      </c>
      <c r="G35" s="102">
        <v>141</v>
      </c>
      <c r="H35" s="102">
        <v>1391895</v>
      </c>
      <c r="I35" s="103">
        <v>2012</v>
      </c>
      <c r="J35" s="80">
        <v>2</v>
      </c>
    </row>
    <row r="36" spans="1:10" s="20" customFormat="1" ht="12.75">
      <c r="A36" s="109">
        <v>34</v>
      </c>
      <c r="B36" s="105" t="s">
        <v>281</v>
      </c>
      <c r="C36" s="105" t="s">
        <v>281</v>
      </c>
      <c r="D36" s="106" t="s">
        <v>108</v>
      </c>
      <c r="E36" s="107" t="s">
        <v>113</v>
      </c>
      <c r="F36" s="151">
        <v>39716</v>
      </c>
      <c r="G36" s="102">
        <v>141</v>
      </c>
      <c r="H36" s="102">
        <v>1043190</v>
      </c>
      <c r="I36" s="102">
        <v>1893</v>
      </c>
      <c r="J36" s="108">
        <v>2</v>
      </c>
    </row>
    <row r="37" spans="1:10" s="20" customFormat="1" ht="12.75">
      <c r="A37" s="109">
        <v>35</v>
      </c>
      <c r="B37" s="75" t="s">
        <v>82</v>
      </c>
      <c r="C37" s="76" t="s">
        <v>83</v>
      </c>
      <c r="D37" s="77" t="s">
        <v>108</v>
      </c>
      <c r="E37" s="78" t="s">
        <v>117</v>
      </c>
      <c r="F37" s="79">
        <v>39702</v>
      </c>
      <c r="G37" s="102">
        <v>177</v>
      </c>
      <c r="H37" s="102">
        <v>1195732</v>
      </c>
      <c r="I37" s="103">
        <v>1878</v>
      </c>
      <c r="J37" s="80">
        <v>2</v>
      </c>
    </row>
    <row r="38" spans="1:10" s="20" customFormat="1" ht="12.75">
      <c r="A38" s="109">
        <v>36</v>
      </c>
      <c r="B38" s="75" t="s">
        <v>107</v>
      </c>
      <c r="C38" s="76" t="s">
        <v>107</v>
      </c>
      <c r="D38" s="77" t="s">
        <v>108</v>
      </c>
      <c r="E38" s="78" t="s">
        <v>110</v>
      </c>
      <c r="F38" s="79">
        <v>39541</v>
      </c>
      <c r="G38" s="102">
        <v>191</v>
      </c>
      <c r="H38" s="102">
        <v>862915</v>
      </c>
      <c r="I38" s="103">
        <v>1714</v>
      </c>
      <c r="J38" s="80">
        <v>2</v>
      </c>
    </row>
    <row r="39" spans="1:10" s="20" customFormat="1" ht="12.75">
      <c r="A39" s="109">
        <v>37</v>
      </c>
      <c r="B39" s="33" t="s">
        <v>21</v>
      </c>
      <c r="C39" s="9" t="s">
        <v>22</v>
      </c>
      <c r="D39" s="12" t="s">
        <v>44</v>
      </c>
      <c r="E39" s="48" t="s">
        <v>5</v>
      </c>
      <c r="F39" s="21">
        <v>39492</v>
      </c>
      <c r="G39" s="81">
        <v>244</v>
      </c>
      <c r="H39" s="81">
        <v>970542</v>
      </c>
      <c r="I39" s="96">
        <v>1621</v>
      </c>
      <c r="J39" s="40">
        <v>2</v>
      </c>
    </row>
    <row r="40" spans="1:10" s="20" customFormat="1" ht="12.75">
      <c r="A40" s="109">
        <v>38</v>
      </c>
      <c r="B40" s="75" t="s">
        <v>105</v>
      </c>
      <c r="C40" s="76" t="s">
        <v>106</v>
      </c>
      <c r="D40" s="77" t="s">
        <v>108</v>
      </c>
      <c r="E40" s="78" t="s">
        <v>116</v>
      </c>
      <c r="F40" s="79">
        <v>39527</v>
      </c>
      <c r="G40" s="102">
        <v>155</v>
      </c>
      <c r="H40" s="102">
        <v>765860</v>
      </c>
      <c r="I40" s="103">
        <v>1445</v>
      </c>
      <c r="J40" s="80">
        <v>2</v>
      </c>
    </row>
    <row r="41" spans="1:10" s="20" customFormat="1" ht="12.75">
      <c r="A41" s="109">
        <v>39</v>
      </c>
      <c r="B41" s="42" t="s">
        <v>23</v>
      </c>
      <c r="C41" s="43" t="s">
        <v>24</v>
      </c>
      <c r="D41" s="12" t="s">
        <v>44</v>
      </c>
      <c r="E41" s="48" t="s">
        <v>5</v>
      </c>
      <c r="F41" s="21">
        <v>39506</v>
      </c>
      <c r="G41" s="81">
        <v>251</v>
      </c>
      <c r="H41" s="81">
        <v>720774</v>
      </c>
      <c r="I41" s="96">
        <v>1399</v>
      </c>
      <c r="J41" s="40">
        <v>2</v>
      </c>
    </row>
    <row r="42" spans="1:10" s="20" customFormat="1" ht="12.75">
      <c r="A42" s="109">
        <v>40</v>
      </c>
      <c r="B42" s="75" t="s">
        <v>90</v>
      </c>
      <c r="C42" s="76" t="s">
        <v>91</v>
      </c>
      <c r="D42" s="77" t="s">
        <v>108</v>
      </c>
      <c r="E42" s="78" t="s">
        <v>5</v>
      </c>
      <c r="F42" s="79" t="s">
        <v>92</v>
      </c>
      <c r="G42" s="102">
        <v>142</v>
      </c>
      <c r="H42" s="102">
        <v>979655</v>
      </c>
      <c r="I42" s="103">
        <v>1339</v>
      </c>
      <c r="J42" s="80">
        <v>2</v>
      </c>
    </row>
    <row r="43" spans="1:10" s="20" customFormat="1" ht="12.75">
      <c r="A43" s="109">
        <v>41</v>
      </c>
      <c r="B43" s="75" t="s">
        <v>93</v>
      </c>
      <c r="C43" s="76" t="s">
        <v>94</v>
      </c>
      <c r="D43" s="77" t="s">
        <v>108</v>
      </c>
      <c r="E43" s="78" t="s">
        <v>113</v>
      </c>
      <c r="F43" s="79">
        <v>39779</v>
      </c>
      <c r="G43" s="102">
        <v>145</v>
      </c>
      <c r="H43" s="102">
        <v>842730</v>
      </c>
      <c r="I43" s="103">
        <v>1126</v>
      </c>
      <c r="J43" s="80">
        <v>2</v>
      </c>
    </row>
    <row r="44" spans="1:10" s="20" customFormat="1" ht="12.75">
      <c r="A44" s="109">
        <v>42</v>
      </c>
      <c r="B44" s="75" t="s">
        <v>95</v>
      </c>
      <c r="C44" s="76" t="s">
        <v>96</v>
      </c>
      <c r="D44" s="77" t="s">
        <v>108</v>
      </c>
      <c r="E44" s="78" t="s">
        <v>115</v>
      </c>
      <c r="F44" s="79">
        <v>39786</v>
      </c>
      <c r="G44" s="102">
        <v>141</v>
      </c>
      <c r="H44" s="102">
        <v>724950</v>
      </c>
      <c r="I44" s="103">
        <v>1053</v>
      </c>
      <c r="J44" s="80">
        <v>2</v>
      </c>
    </row>
    <row r="45" spans="1:10" s="20" customFormat="1" ht="12.75">
      <c r="A45" s="109">
        <v>43</v>
      </c>
      <c r="B45" s="70" t="s">
        <v>78</v>
      </c>
      <c r="C45" s="71" t="s">
        <v>79</v>
      </c>
      <c r="D45" s="11" t="s">
        <v>4</v>
      </c>
      <c r="E45" s="72" t="s">
        <v>1</v>
      </c>
      <c r="F45" s="73">
        <v>39793</v>
      </c>
      <c r="G45" s="89">
        <v>132</v>
      </c>
      <c r="H45" s="99">
        <v>916180</v>
      </c>
      <c r="I45" s="104">
        <v>1045</v>
      </c>
      <c r="J45" s="74">
        <v>2</v>
      </c>
    </row>
    <row r="46" spans="1:10" ht="12.75">
      <c r="A46" s="109">
        <v>44</v>
      </c>
      <c r="B46" s="105" t="s">
        <v>125</v>
      </c>
      <c r="C46" s="105" t="s">
        <v>125</v>
      </c>
      <c r="D46" s="106" t="s">
        <v>108</v>
      </c>
      <c r="E46" s="107" t="s">
        <v>112</v>
      </c>
      <c r="F46" s="107" t="s">
        <v>101</v>
      </c>
      <c r="G46" s="102">
        <v>90</v>
      </c>
      <c r="H46" s="102">
        <v>745735</v>
      </c>
      <c r="I46" s="103">
        <v>852</v>
      </c>
      <c r="J46" s="108">
        <v>2</v>
      </c>
    </row>
    <row r="47" spans="1:10" ht="12.75">
      <c r="A47" s="109">
        <v>45</v>
      </c>
      <c r="B47" s="75" t="s">
        <v>97</v>
      </c>
      <c r="C47" s="76" t="s">
        <v>98</v>
      </c>
      <c r="D47" s="77" t="s">
        <v>108</v>
      </c>
      <c r="E47" s="78" t="s">
        <v>55</v>
      </c>
      <c r="F47" s="79">
        <v>39807</v>
      </c>
      <c r="G47" s="102">
        <v>35</v>
      </c>
      <c r="H47" s="102">
        <v>230860</v>
      </c>
      <c r="I47" s="103">
        <v>317</v>
      </c>
      <c r="J47" s="80">
        <v>2</v>
      </c>
    </row>
    <row r="48" spans="7:9" ht="12.75">
      <c r="G48" s="69">
        <f>SUM(G3:G47)</f>
        <v>19887</v>
      </c>
      <c r="H48" s="69">
        <f>SUM(H3:H47)</f>
        <v>184224874</v>
      </c>
      <c r="I48" s="69">
        <f>SUM(I3:I47)</f>
        <v>250697</v>
      </c>
    </row>
    <row r="49" ht="12.75">
      <c r="B49" s="3" t="s">
        <v>126</v>
      </c>
    </row>
    <row r="50" ht="12" customHeight="1"/>
    <row r="53" spans="5:6" ht="12.75">
      <c r="E53" s="5"/>
      <c r="F53" s="231"/>
    </row>
  </sheetData>
  <sheetProtection/>
  <mergeCells count="1">
    <mergeCell ref="A1:J1"/>
  </mergeCells>
  <dataValidations count="5">
    <dataValidation type="whole" allowBlank="1" showInputMessage="1" showErrorMessage="1" error="Csak egész számot lehet beírni!" sqref="G34:I36 H14:I14 H5:I6 G7:I7 H8:I8 G9:I9 H10:I10 G11:H12 G3:I3 G16:H16 G17:I19 G21:I21 H22:I22 I23 G24:I24 H25:I25 G26:H26 G28:H28 I29 G29 G30:H30 G32:I32 I38 G38 G39:I45 G47:I47">
      <formula1>0</formula1>
      <formula2>999999999999</formula2>
    </dataValidation>
    <dataValidation type="decimal" allowBlank="1" showInputMessage="1" showErrorMessage="1" error="Kihasználtság 0 és 100 között lehet!" sqref="J36 J47">
      <formula1>0</formula1>
      <formula2>100</formula2>
    </dataValidation>
    <dataValidation type="whole" allowBlank="1" showErrorMessage="1" error="Csak egész számot lehet beírni!" sqref="G13:H13 G20:I20 G31:H31 G33:I33 G37:I37">
      <formula1>0</formula1>
      <formula2>999999999999</formula2>
    </dataValidation>
    <dataValidation type="whole" allowBlank="1" showInputMessage="1" showErrorMessage="1" error="Kópia egész szám lehet!" sqref="G6 G14 G10 I11:I12 G8 I16 G22 G25 I26 I28 H29 I30 H38">
      <formula1>1</formula1>
      <formula2>999</formula2>
    </dataValidation>
    <dataValidation type="whole" allowBlank="1" showErrorMessage="1" error="Kópia egész szám lehet!" sqref="I13 I31">
      <formula1>1</formula1>
      <formula2>999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40">
      <selection activeCell="A1" sqref="A1:J1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0" customWidth="1"/>
    <col min="8" max="8" width="14.28125" style="0" customWidth="1"/>
    <col min="9" max="9" width="10.57421875" style="0" customWidth="1"/>
  </cols>
  <sheetData>
    <row r="1" spans="1:10" ht="31.5" customHeight="1">
      <c r="A1" s="561" t="s">
        <v>316</v>
      </c>
      <c r="B1" s="562"/>
      <c r="C1" s="563"/>
      <c r="D1" s="563"/>
      <c r="E1" s="563"/>
      <c r="F1" s="563"/>
      <c r="G1" s="563"/>
      <c r="H1" s="563"/>
      <c r="I1" s="563"/>
      <c r="J1" s="564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357">
        <v>1</v>
      </c>
      <c r="B3" s="362" t="s">
        <v>292</v>
      </c>
      <c r="C3" s="482" t="s">
        <v>293</v>
      </c>
      <c r="D3" s="363" t="s">
        <v>294</v>
      </c>
      <c r="E3" s="364" t="s">
        <v>1</v>
      </c>
      <c r="F3" s="476">
        <v>40045</v>
      </c>
      <c r="G3" s="471">
        <v>5731</v>
      </c>
      <c r="H3" s="471">
        <v>238515274</v>
      </c>
      <c r="I3" s="512">
        <v>235575</v>
      </c>
      <c r="J3" s="439">
        <v>28</v>
      </c>
    </row>
    <row r="4" spans="1:10" ht="12.75">
      <c r="A4" s="357">
        <v>2</v>
      </c>
      <c r="B4" s="358" t="s">
        <v>272</v>
      </c>
      <c r="C4" s="493" t="s">
        <v>273</v>
      </c>
      <c r="D4" s="359" t="s">
        <v>3</v>
      </c>
      <c r="E4" s="359" t="s">
        <v>71</v>
      </c>
      <c r="F4" s="359">
        <v>39863</v>
      </c>
      <c r="G4" s="448">
        <v>5010</v>
      </c>
      <c r="H4" s="448">
        <v>151098179</v>
      </c>
      <c r="I4" s="360">
        <v>149753</v>
      </c>
      <c r="J4" s="361">
        <v>37</v>
      </c>
    </row>
    <row r="5" spans="1:10" ht="12.75">
      <c r="A5" s="216">
        <v>3</v>
      </c>
      <c r="B5" s="368" t="s">
        <v>165</v>
      </c>
      <c r="C5" s="483" t="s">
        <v>166</v>
      </c>
      <c r="D5" s="369" t="s">
        <v>259</v>
      </c>
      <c r="E5" s="370" t="s">
        <v>193</v>
      </c>
      <c r="F5" s="371">
        <v>39926</v>
      </c>
      <c r="G5" s="465">
        <v>1496</v>
      </c>
      <c r="H5" s="453">
        <v>30193817</v>
      </c>
      <c r="I5" s="372">
        <v>35109</v>
      </c>
      <c r="J5" s="373">
        <v>5</v>
      </c>
    </row>
    <row r="6" spans="1:10" ht="12.75">
      <c r="A6" s="357">
        <v>4</v>
      </c>
      <c r="B6" s="368" t="s">
        <v>295</v>
      </c>
      <c r="C6" s="483" t="s">
        <v>296</v>
      </c>
      <c r="D6" s="440" t="s">
        <v>259</v>
      </c>
      <c r="E6" s="370" t="s">
        <v>1</v>
      </c>
      <c r="F6" s="477">
        <v>40038</v>
      </c>
      <c r="G6" s="467">
        <v>1332</v>
      </c>
      <c r="H6" s="467">
        <v>29228394</v>
      </c>
      <c r="I6" s="508">
        <v>29670</v>
      </c>
      <c r="J6" s="373">
        <v>6</v>
      </c>
    </row>
    <row r="7" spans="1:10" ht="12.75">
      <c r="A7" s="357">
        <v>5</v>
      </c>
      <c r="B7" s="362" t="s">
        <v>130</v>
      </c>
      <c r="C7" s="482" t="s">
        <v>131</v>
      </c>
      <c r="D7" s="363" t="s">
        <v>2</v>
      </c>
      <c r="E7" s="364" t="s">
        <v>1</v>
      </c>
      <c r="F7" s="365">
        <v>39856</v>
      </c>
      <c r="G7" s="449">
        <v>1694</v>
      </c>
      <c r="H7" s="449">
        <v>27578677</v>
      </c>
      <c r="I7" s="366">
        <v>29182</v>
      </c>
      <c r="J7" s="367">
        <v>12</v>
      </c>
    </row>
    <row r="8" spans="1:10" ht="12.75">
      <c r="A8" s="216">
        <v>6</v>
      </c>
      <c r="B8" s="374" t="s">
        <v>163</v>
      </c>
      <c r="C8" s="484" t="s">
        <v>164</v>
      </c>
      <c r="D8" s="375" t="s">
        <v>260</v>
      </c>
      <c r="E8" s="376" t="s">
        <v>194</v>
      </c>
      <c r="F8" s="377">
        <v>39933</v>
      </c>
      <c r="G8" s="452">
        <v>1805</v>
      </c>
      <c r="H8" s="451">
        <v>23985386</v>
      </c>
      <c r="I8" s="378">
        <v>29109</v>
      </c>
      <c r="J8" s="379">
        <v>8</v>
      </c>
    </row>
    <row r="9" spans="1:10" ht="12.75">
      <c r="A9" s="357">
        <v>7</v>
      </c>
      <c r="B9" s="380" t="s">
        <v>75</v>
      </c>
      <c r="C9" s="484" t="s">
        <v>75</v>
      </c>
      <c r="D9" s="375" t="s">
        <v>260</v>
      </c>
      <c r="E9" s="375" t="s">
        <v>261</v>
      </c>
      <c r="F9" s="381">
        <v>39786</v>
      </c>
      <c r="G9" s="452">
        <v>1606</v>
      </c>
      <c r="H9" s="451">
        <v>22566738</v>
      </c>
      <c r="I9" s="378">
        <v>24578</v>
      </c>
      <c r="J9" s="382">
        <v>12</v>
      </c>
    </row>
    <row r="10" spans="1:10" ht="12.75">
      <c r="A10" s="357">
        <v>8</v>
      </c>
      <c r="B10" s="494" t="s">
        <v>305</v>
      </c>
      <c r="C10" s="494" t="s">
        <v>314</v>
      </c>
      <c r="D10" s="440" t="s">
        <v>259</v>
      </c>
      <c r="E10" s="506" t="s">
        <v>199</v>
      </c>
      <c r="F10" s="477">
        <v>40080</v>
      </c>
      <c r="G10" s="499">
        <v>1133</v>
      </c>
      <c r="H10" s="499">
        <v>24388210</v>
      </c>
      <c r="I10" s="508">
        <v>23555</v>
      </c>
      <c r="J10" s="506">
        <v>10</v>
      </c>
    </row>
    <row r="11" spans="1:10" ht="12.75">
      <c r="A11" s="216">
        <v>9</v>
      </c>
      <c r="B11" s="358" t="s">
        <v>282</v>
      </c>
      <c r="C11" s="481" t="s">
        <v>283</v>
      </c>
      <c r="D11" s="359" t="s">
        <v>3</v>
      </c>
      <c r="E11" s="359" t="s">
        <v>7</v>
      </c>
      <c r="F11" s="359">
        <v>39877</v>
      </c>
      <c r="G11" s="448">
        <v>753</v>
      </c>
      <c r="H11" s="448">
        <v>12655373</v>
      </c>
      <c r="I11" s="383">
        <v>15521</v>
      </c>
      <c r="J11" s="361">
        <v>4</v>
      </c>
    </row>
    <row r="12" spans="1:10" ht="12.75">
      <c r="A12" s="357">
        <v>10</v>
      </c>
      <c r="B12" s="358" t="s">
        <v>196</v>
      </c>
      <c r="C12" s="481" t="s">
        <v>197</v>
      </c>
      <c r="D12" s="359" t="s">
        <v>3</v>
      </c>
      <c r="E12" s="359" t="s">
        <v>1</v>
      </c>
      <c r="F12" s="359">
        <v>39954</v>
      </c>
      <c r="G12" s="448">
        <v>1232</v>
      </c>
      <c r="H12" s="448">
        <v>15038732</v>
      </c>
      <c r="I12" s="383">
        <v>15344</v>
      </c>
      <c r="J12" s="361">
        <v>17</v>
      </c>
    </row>
    <row r="13" spans="1:10" ht="12.75">
      <c r="A13" s="357">
        <v>11</v>
      </c>
      <c r="B13" s="358" t="s">
        <v>159</v>
      </c>
      <c r="C13" s="481" t="s">
        <v>160</v>
      </c>
      <c r="D13" s="359" t="s">
        <v>3</v>
      </c>
      <c r="E13" s="359" t="s">
        <v>1</v>
      </c>
      <c r="F13" s="359">
        <v>39891</v>
      </c>
      <c r="G13" s="448">
        <v>1022</v>
      </c>
      <c r="H13" s="448">
        <v>13552187</v>
      </c>
      <c r="I13" s="383">
        <v>15019</v>
      </c>
      <c r="J13" s="361">
        <v>7</v>
      </c>
    </row>
    <row r="14" spans="1:10" ht="12.75">
      <c r="A14" s="216">
        <v>12</v>
      </c>
      <c r="B14" s="374" t="s">
        <v>245</v>
      </c>
      <c r="C14" s="484" t="s">
        <v>250</v>
      </c>
      <c r="D14" s="375" t="s">
        <v>260</v>
      </c>
      <c r="E14" s="376" t="s">
        <v>71</v>
      </c>
      <c r="F14" s="377">
        <v>39982</v>
      </c>
      <c r="G14" s="452">
        <v>1140</v>
      </c>
      <c r="H14" s="451">
        <v>11854777</v>
      </c>
      <c r="I14" s="384">
        <v>14769</v>
      </c>
      <c r="J14" s="379" t="s">
        <v>255</v>
      </c>
    </row>
    <row r="15" spans="1:10" ht="12.75">
      <c r="A15" s="357">
        <v>13</v>
      </c>
      <c r="B15" s="362" t="s">
        <v>139</v>
      </c>
      <c r="C15" s="482" t="s">
        <v>139</v>
      </c>
      <c r="D15" s="363" t="s">
        <v>2</v>
      </c>
      <c r="E15" s="364" t="s">
        <v>140</v>
      </c>
      <c r="F15" s="365">
        <v>39842</v>
      </c>
      <c r="G15" s="449">
        <v>1059</v>
      </c>
      <c r="H15" s="449">
        <v>9760735</v>
      </c>
      <c r="I15" s="366">
        <v>10410</v>
      </c>
      <c r="J15" s="367">
        <v>10</v>
      </c>
    </row>
    <row r="16" spans="1:10" ht="12.75">
      <c r="A16" s="357">
        <v>14</v>
      </c>
      <c r="B16" s="387" t="s">
        <v>161</v>
      </c>
      <c r="C16" s="485" t="s">
        <v>200</v>
      </c>
      <c r="D16" s="388" t="s">
        <v>63</v>
      </c>
      <c r="E16" s="389" t="s">
        <v>194</v>
      </c>
      <c r="F16" s="390">
        <v>39926</v>
      </c>
      <c r="G16" s="455">
        <v>732</v>
      </c>
      <c r="H16" s="455">
        <v>7900820</v>
      </c>
      <c r="I16" s="391">
        <v>10359</v>
      </c>
      <c r="J16" s="392">
        <v>2</v>
      </c>
    </row>
    <row r="17" spans="1:10" ht="12.75">
      <c r="A17" s="216">
        <v>15</v>
      </c>
      <c r="B17" s="494" t="s">
        <v>304</v>
      </c>
      <c r="C17" s="494" t="s">
        <v>315</v>
      </c>
      <c r="D17" s="440" t="s">
        <v>259</v>
      </c>
      <c r="E17" s="506" t="s">
        <v>1</v>
      </c>
      <c r="F17" s="477">
        <v>40059</v>
      </c>
      <c r="G17" s="499">
        <v>614</v>
      </c>
      <c r="H17" s="499">
        <v>8503067</v>
      </c>
      <c r="I17" s="508">
        <v>9892</v>
      </c>
      <c r="J17" s="506">
        <v>5</v>
      </c>
    </row>
    <row r="18" spans="1:10" ht="12.75">
      <c r="A18" s="357">
        <v>16</v>
      </c>
      <c r="B18" s="374" t="s">
        <v>162</v>
      </c>
      <c r="C18" s="484" t="s">
        <v>162</v>
      </c>
      <c r="D18" s="375" t="s">
        <v>260</v>
      </c>
      <c r="E18" s="376" t="s">
        <v>195</v>
      </c>
      <c r="F18" s="377">
        <v>39905</v>
      </c>
      <c r="G18" s="452">
        <v>957</v>
      </c>
      <c r="H18" s="451">
        <v>7013026</v>
      </c>
      <c r="I18" s="378">
        <v>9536</v>
      </c>
      <c r="J18" s="379">
        <v>9</v>
      </c>
    </row>
    <row r="19" spans="1:10" ht="12.75">
      <c r="A19" s="357">
        <v>17</v>
      </c>
      <c r="B19" s="374" t="s">
        <v>306</v>
      </c>
      <c r="C19" s="374" t="s">
        <v>313</v>
      </c>
      <c r="D19" s="442" t="s">
        <v>260</v>
      </c>
      <c r="E19" s="375" t="s">
        <v>227</v>
      </c>
      <c r="F19" s="377">
        <v>40080</v>
      </c>
      <c r="G19" s="500">
        <v>707</v>
      </c>
      <c r="H19" s="500">
        <v>6072150</v>
      </c>
      <c r="I19" s="378">
        <v>9223</v>
      </c>
      <c r="J19" s="375" t="s">
        <v>255</v>
      </c>
    </row>
    <row r="20" spans="1:10" ht="12.75">
      <c r="A20" s="216">
        <v>18</v>
      </c>
      <c r="B20" s="393" t="s">
        <v>99</v>
      </c>
      <c r="C20" s="419" t="s">
        <v>100</v>
      </c>
      <c r="D20" s="394" t="s">
        <v>108</v>
      </c>
      <c r="E20" s="395" t="s">
        <v>199</v>
      </c>
      <c r="F20" s="395" t="s">
        <v>101</v>
      </c>
      <c r="G20" s="454">
        <v>468</v>
      </c>
      <c r="H20" s="454">
        <v>6520650</v>
      </c>
      <c r="I20" s="396">
        <v>8611</v>
      </c>
      <c r="J20" s="397">
        <v>2</v>
      </c>
    </row>
    <row r="21" spans="1:10" ht="12.75">
      <c r="A21" s="357">
        <v>19</v>
      </c>
      <c r="B21" s="368" t="s">
        <v>129</v>
      </c>
      <c r="C21" s="483" t="s">
        <v>129</v>
      </c>
      <c r="D21" s="369" t="s">
        <v>259</v>
      </c>
      <c r="E21" s="370" t="s">
        <v>1</v>
      </c>
      <c r="F21" s="371">
        <v>39870</v>
      </c>
      <c r="G21" s="465">
        <v>594</v>
      </c>
      <c r="H21" s="453">
        <v>6697348</v>
      </c>
      <c r="I21" s="372">
        <v>7931</v>
      </c>
      <c r="J21" s="373">
        <v>3</v>
      </c>
    </row>
    <row r="22" spans="1:10" ht="12.75">
      <c r="A22" s="357">
        <v>20</v>
      </c>
      <c r="B22" s="400" t="s">
        <v>262</v>
      </c>
      <c r="C22" s="486" t="s">
        <v>263</v>
      </c>
      <c r="D22" s="401" t="s">
        <v>264</v>
      </c>
      <c r="E22" s="402" t="s">
        <v>206</v>
      </c>
      <c r="F22" s="403">
        <v>39995</v>
      </c>
      <c r="G22" s="466">
        <v>471</v>
      </c>
      <c r="H22" s="456">
        <v>5354445</v>
      </c>
      <c r="I22" s="404">
        <v>6503</v>
      </c>
      <c r="J22" s="405">
        <v>3</v>
      </c>
    </row>
    <row r="23" spans="1:10" ht="12.75">
      <c r="A23" s="216">
        <v>21</v>
      </c>
      <c r="B23" s="374" t="s">
        <v>141</v>
      </c>
      <c r="C23" s="484" t="s">
        <v>141</v>
      </c>
      <c r="D23" s="375" t="s">
        <v>260</v>
      </c>
      <c r="E23" s="375" t="s">
        <v>203</v>
      </c>
      <c r="F23" s="377">
        <v>39835</v>
      </c>
      <c r="G23" s="452">
        <v>461</v>
      </c>
      <c r="H23" s="451">
        <v>4233136</v>
      </c>
      <c r="I23" s="378">
        <v>6137</v>
      </c>
      <c r="J23" s="379">
        <v>3</v>
      </c>
    </row>
    <row r="24" spans="1:10" ht="12.75">
      <c r="A24" s="357">
        <v>22</v>
      </c>
      <c r="B24" s="368" t="s">
        <v>215</v>
      </c>
      <c r="C24" s="483" t="s">
        <v>216</v>
      </c>
      <c r="D24" s="369" t="s">
        <v>259</v>
      </c>
      <c r="E24" s="370" t="s">
        <v>7</v>
      </c>
      <c r="F24" s="371">
        <v>39947</v>
      </c>
      <c r="G24" s="465">
        <v>479</v>
      </c>
      <c r="H24" s="453">
        <v>3780536</v>
      </c>
      <c r="I24" s="372">
        <v>5047</v>
      </c>
      <c r="J24" s="373">
        <v>3</v>
      </c>
    </row>
    <row r="25" spans="1:10" ht="12.75">
      <c r="A25" s="357">
        <v>23</v>
      </c>
      <c r="B25" s="368" t="s">
        <v>246</v>
      </c>
      <c r="C25" s="483" t="s">
        <v>251</v>
      </c>
      <c r="D25" s="369" t="s">
        <v>259</v>
      </c>
      <c r="E25" s="370" t="s">
        <v>252</v>
      </c>
      <c r="F25" s="371">
        <v>39975</v>
      </c>
      <c r="G25" s="467">
        <v>475</v>
      </c>
      <c r="H25" s="450">
        <v>3617706</v>
      </c>
      <c r="I25" s="372">
        <v>4760</v>
      </c>
      <c r="J25" s="406">
        <v>3</v>
      </c>
    </row>
    <row r="26" spans="1:10" ht="12.75">
      <c r="A26" s="216">
        <v>24</v>
      </c>
      <c r="B26" s="358" t="s">
        <v>204</v>
      </c>
      <c r="C26" s="481" t="s">
        <v>205</v>
      </c>
      <c r="D26" s="359" t="s">
        <v>3</v>
      </c>
      <c r="E26" s="359" t="s">
        <v>195</v>
      </c>
      <c r="F26" s="359">
        <v>39884</v>
      </c>
      <c r="G26" s="448">
        <v>439</v>
      </c>
      <c r="H26" s="448">
        <v>3822025</v>
      </c>
      <c r="I26" s="383">
        <v>4621</v>
      </c>
      <c r="J26" s="361">
        <v>5</v>
      </c>
    </row>
    <row r="27" spans="1:10" ht="12.75">
      <c r="A27" s="357">
        <v>25</v>
      </c>
      <c r="B27" s="368" t="s">
        <v>207</v>
      </c>
      <c r="C27" s="483" t="s">
        <v>77</v>
      </c>
      <c r="D27" s="369" t="s">
        <v>259</v>
      </c>
      <c r="E27" s="370" t="s">
        <v>208</v>
      </c>
      <c r="F27" s="371">
        <v>39786</v>
      </c>
      <c r="G27" s="465">
        <v>428</v>
      </c>
      <c r="H27" s="465">
        <v>3030450</v>
      </c>
      <c r="I27" s="386">
        <v>4519</v>
      </c>
      <c r="J27" s="373">
        <v>3</v>
      </c>
    </row>
    <row r="28" spans="1:10" ht="12.75">
      <c r="A28" s="357">
        <v>26</v>
      </c>
      <c r="B28" s="413" t="s">
        <v>219</v>
      </c>
      <c r="C28" s="488" t="s">
        <v>220</v>
      </c>
      <c r="D28" s="414" t="s">
        <v>221</v>
      </c>
      <c r="E28" s="415" t="s">
        <v>222</v>
      </c>
      <c r="F28" s="416">
        <v>39947</v>
      </c>
      <c r="G28" s="458">
        <v>469</v>
      </c>
      <c r="H28" s="458">
        <v>2647405</v>
      </c>
      <c r="I28" s="417">
        <v>4466</v>
      </c>
      <c r="J28" s="418">
        <v>4</v>
      </c>
    </row>
    <row r="29" spans="1:10" ht="12.75">
      <c r="A29" s="216">
        <v>27</v>
      </c>
      <c r="B29" s="368" t="s">
        <v>210</v>
      </c>
      <c r="C29" s="483" t="s">
        <v>211</v>
      </c>
      <c r="D29" s="369" t="s">
        <v>259</v>
      </c>
      <c r="E29" s="370" t="s">
        <v>194</v>
      </c>
      <c r="F29" s="371">
        <v>39947</v>
      </c>
      <c r="G29" s="465">
        <v>438</v>
      </c>
      <c r="H29" s="453">
        <v>3145365</v>
      </c>
      <c r="I29" s="372">
        <v>4403</v>
      </c>
      <c r="J29" s="373"/>
    </row>
    <row r="30" spans="1:10" ht="12.75">
      <c r="A30" s="357">
        <v>28</v>
      </c>
      <c r="B30" s="419" t="s">
        <v>266</v>
      </c>
      <c r="C30" s="419" t="s">
        <v>267</v>
      </c>
      <c r="D30" s="394" t="s">
        <v>108</v>
      </c>
      <c r="E30" s="395" t="s">
        <v>113</v>
      </c>
      <c r="F30" s="398">
        <v>39966</v>
      </c>
      <c r="G30" s="454">
        <v>280</v>
      </c>
      <c r="H30" s="454">
        <v>2503336</v>
      </c>
      <c r="I30" s="396">
        <v>4010</v>
      </c>
      <c r="J30" s="420">
        <v>3</v>
      </c>
    </row>
    <row r="31" spans="1:10" ht="12.75">
      <c r="A31" s="357">
        <v>29</v>
      </c>
      <c r="B31" s="393" t="s">
        <v>102</v>
      </c>
      <c r="C31" s="419" t="s">
        <v>103</v>
      </c>
      <c r="D31" s="394" t="s">
        <v>108</v>
      </c>
      <c r="E31" s="395" t="s">
        <v>113</v>
      </c>
      <c r="F31" s="395" t="s">
        <v>104</v>
      </c>
      <c r="G31" s="454">
        <v>250</v>
      </c>
      <c r="H31" s="454">
        <v>2200152</v>
      </c>
      <c r="I31" s="396">
        <v>3580</v>
      </c>
      <c r="J31" s="397">
        <v>2</v>
      </c>
    </row>
    <row r="32" spans="1:10" ht="12.75">
      <c r="A32" s="216">
        <v>30</v>
      </c>
      <c r="B32" s="387" t="s">
        <v>132</v>
      </c>
      <c r="C32" s="485" t="s">
        <v>133</v>
      </c>
      <c r="D32" s="388" t="s">
        <v>63</v>
      </c>
      <c r="E32" s="389" t="s">
        <v>1</v>
      </c>
      <c r="F32" s="390">
        <v>39856</v>
      </c>
      <c r="G32" s="455">
        <v>349</v>
      </c>
      <c r="H32" s="455">
        <v>2344312</v>
      </c>
      <c r="I32" s="391">
        <v>3553</v>
      </c>
      <c r="J32" s="392">
        <v>4</v>
      </c>
    </row>
    <row r="33" spans="1:10" ht="12.75">
      <c r="A33" s="357">
        <v>31</v>
      </c>
      <c r="B33" s="495" t="s">
        <v>308</v>
      </c>
      <c r="C33" s="495" t="s">
        <v>311</v>
      </c>
      <c r="D33" s="418" t="s">
        <v>221</v>
      </c>
      <c r="E33" s="418" t="s">
        <v>201</v>
      </c>
      <c r="F33" s="497">
        <v>40059</v>
      </c>
      <c r="G33" s="501">
        <v>396</v>
      </c>
      <c r="H33" s="501">
        <v>2502810</v>
      </c>
      <c r="I33" s="510">
        <v>3453</v>
      </c>
      <c r="J33" s="418"/>
    </row>
    <row r="34" spans="1:10" ht="12.75">
      <c r="A34" s="357">
        <v>32</v>
      </c>
      <c r="B34" s="358" t="s">
        <v>265</v>
      </c>
      <c r="C34" s="481" t="s">
        <v>253</v>
      </c>
      <c r="D34" s="359" t="s">
        <v>3</v>
      </c>
      <c r="E34" s="359" t="s">
        <v>254</v>
      </c>
      <c r="F34" s="359">
        <v>39968</v>
      </c>
      <c r="G34" s="448">
        <v>450</v>
      </c>
      <c r="H34" s="448">
        <v>2380603</v>
      </c>
      <c r="I34" s="383">
        <v>3350</v>
      </c>
      <c r="J34" s="361">
        <v>4</v>
      </c>
    </row>
    <row r="35" spans="1:10" ht="12.75">
      <c r="A35" s="216">
        <v>33</v>
      </c>
      <c r="B35" s="407" t="s">
        <v>184</v>
      </c>
      <c r="C35" s="487" t="s">
        <v>184</v>
      </c>
      <c r="D35" s="408" t="s">
        <v>185</v>
      </c>
      <c r="E35" s="409" t="s">
        <v>214</v>
      </c>
      <c r="F35" s="410">
        <v>39912</v>
      </c>
      <c r="G35" s="457">
        <v>240</v>
      </c>
      <c r="H35" s="457">
        <v>2785910</v>
      </c>
      <c r="I35" s="411">
        <v>3315</v>
      </c>
      <c r="J35" s="412">
        <v>2</v>
      </c>
    </row>
    <row r="36" spans="1:10" ht="12.75">
      <c r="A36" s="357">
        <v>34</v>
      </c>
      <c r="B36" s="407" t="s">
        <v>275</v>
      </c>
      <c r="C36" s="487" t="s">
        <v>276</v>
      </c>
      <c r="D36" s="408" t="s">
        <v>185</v>
      </c>
      <c r="E36" s="409" t="s">
        <v>257</v>
      </c>
      <c r="F36" s="410">
        <v>39813</v>
      </c>
      <c r="G36" s="457">
        <v>342</v>
      </c>
      <c r="H36" s="457">
        <v>2548535</v>
      </c>
      <c r="I36" s="411">
        <v>3290</v>
      </c>
      <c r="J36" s="412">
        <v>2</v>
      </c>
    </row>
    <row r="37" spans="1:10" ht="12.75">
      <c r="A37" s="357">
        <v>35</v>
      </c>
      <c r="B37" s="444" t="s">
        <v>307</v>
      </c>
      <c r="C37" s="444" t="s">
        <v>312</v>
      </c>
      <c r="D37" s="394" t="s">
        <v>108</v>
      </c>
      <c r="E37" s="394" t="s">
        <v>7</v>
      </c>
      <c r="F37" s="478">
        <v>40066</v>
      </c>
      <c r="G37" s="502">
        <v>269</v>
      </c>
      <c r="H37" s="502">
        <v>2466514</v>
      </c>
      <c r="I37" s="509">
        <v>3250</v>
      </c>
      <c r="J37" s="394">
        <v>4</v>
      </c>
    </row>
    <row r="38" spans="1:10" ht="12.75">
      <c r="A38" s="216">
        <v>36</v>
      </c>
      <c r="B38" s="413" t="s">
        <v>231</v>
      </c>
      <c r="C38" s="488" t="s">
        <v>232</v>
      </c>
      <c r="D38" s="414" t="s">
        <v>221</v>
      </c>
      <c r="E38" s="415" t="s">
        <v>233</v>
      </c>
      <c r="F38" s="416">
        <v>39905</v>
      </c>
      <c r="G38" s="458">
        <v>378</v>
      </c>
      <c r="H38" s="458">
        <v>2149855</v>
      </c>
      <c r="I38" s="417">
        <v>3157</v>
      </c>
      <c r="J38" s="418"/>
    </row>
    <row r="39" spans="1:10" ht="12.75">
      <c r="A39" s="357">
        <v>37</v>
      </c>
      <c r="B39" s="413" t="s">
        <v>230</v>
      </c>
      <c r="C39" s="488" t="s">
        <v>230</v>
      </c>
      <c r="D39" s="414" t="s">
        <v>221</v>
      </c>
      <c r="E39" s="415" t="s">
        <v>194</v>
      </c>
      <c r="F39" s="416">
        <v>39940</v>
      </c>
      <c r="G39" s="458">
        <v>331</v>
      </c>
      <c r="H39" s="458">
        <v>1760820</v>
      </c>
      <c r="I39" s="417">
        <v>2780</v>
      </c>
      <c r="J39" s="418">
        <v>2</v>
      </c>
    </row>
    <row r="40" spans="1:10" ht="12.75">
      <c r="A40" s="357">
        <v>38</v>
      </c>
      <c r="B40" s="444" t="s">
        <v>299</v>
      </c>
      <c r="C40" s="491" t="s">
        <v>300</v>
      </c>
      <c r="D40" s="394" t="s">
        <v>108</v>
      </c>
      <c r="E40" s="394" t="s">
        <v>214</v>
      </c>
      <c r="F40" s="478">
        <v>40052</v>
      </c>
      <c r="G40" s="472">
        <v>276</v>
      </c>
      <c r="H40" s="472">
        <v>1712206</v>
      </c>
      <c r="I40" s="509">
        <v>2625</v>
      </c>
      <c r="J40" s="446">
        <v>3</v>
      </c>
    </row>
    <row r="41" spans="1:10" ht="12.75">
      <c r="A41" s="216">
        <v>39</v>
      </c>
      <c r="B41" s="427" t="s">
        <v>148</v>
      </c>
      <c r="C41" s="427" t="s">
        <v>217</v>
      </c>
      <c r="D41" s="428" t="s">
        <v>150</v>
      </c>
      <c r="E41" s="429" t="s">
        <v>218</v>
      </c>
      <c r="F41" s="430">
        <v>39870</v>
      </c>
      <c r="G41" s="469">
        <v>216</v>
      </c>
      <c r="H41" s="469">
        <v>1205010</v>
      </c>
      <c r="I41" s="431">
        <v>2392</v>
      </c>
      <c r="J41" s="432">
        <v>3</v>
      </c>
    </row>
    <row r="42" spans="1:10" ht="12.75">
      <c r="A42" s="357">
        <v>40</v>
      </c>
      <c r="B42" s="419" t="s">
        <v>284</v>
      </c>
      <c r="C42" s="419" t="s">
        <v>285</v>
      </c>
      <c r="D42" s="394" t="s">
        <v>108</v>
      </c>
      <c r="E42" s="395" t="s">
        <v>227</v>
      </c>
      <c r="F42" s="398">
        <v>39884</v>
      </c>
      <c r="G42" s="454">
        <v>144</v>
      </c>
      <c r="H42" s="454">
        <v>1838701</v>
      </c>
      <c r="I42" s="396">
        <v>2373</v>
      </c>
      <c r="J42" s="397">
        <v>2</v>
      </c>
    </row>
    <row r="43" spans="1:10" ht="12.75">
      <c r="A43" s="357">
        <v>41</v>
      </c>
      <c r="B43" s="419" t="s">
        <v>155</v>
      </c>
      <c r="C43" s="419" t="s">
        <v>156</v>
      </c>
      <c r="D43" s="394" t="s">
        <v>108</v>
      </c>
      <c r="E43" s="395" t="s">
        <v>228</v>
      </c>
      <c r="F43" s="398">
        <v>39891</v>
      </c>
      <c r="G43" s="454">
        <v>151</v>
      </c>
      <c r="H43" s="454">
        <v>1075790</v>
      </c>
      <c r="I43" s="396">
        <v>2366</v>
      </c>
      <c r="J43" s="420">
        <v>2</v>
      </c>
    </row>
    <row r="44" spans="1:10" ht="12.75">
      <c r="A44" s="216">
        <v>42</v>
      </c>
      <c r="B44" s="441" t="s">
        <v>297</v>
      </c>
      <c r="C44" s="490" t="s">
        <v>298</v>
      </c>
      <c r="D44" s="442" t="s">
        <v>260</v>
      </c>
      <c r="E44" s="443" t="s">
        <v>214</v>
      </c>
      <c r="F44" s="377">
        <v>40052</v>
      </c>
      <c r="G44" s="451">
        <v>339</v>
      </c>
      <c r="H44" s="451">
        <v>1405607</v>
      </c>
      <c r="I44" s="378">
        <v>2342</v>
      </c>
      <c r="J44" s="375" t="s">
        <v>255</v>
      </c>
    </row>
    <row r="45" spans="1:10" ht="12.75">
      <c r="A45" s="357">
        <v>43</v>
      </c>
      <c r="B45" s="421" t="s">
        <v>135</v>
      </c>
      <c r="C45" s="421" t="s">
        <v>135</v>
      </c>
      <c r="D45" s="422" t="s">
        <v>122</v>
      </c>
      <c r="E45" s="423" t="s">
        <v>223</v>
      </c>
      <c r="F45" s="424">
        <v>39856</v>
      </c>
      <c r="G45" s="468">
        <v>191</v>
      </c>
      <c r="H45" s="468">
        <v>1050950</v>
      </c>
      <c r="I45" s="425">
        <v>2310</v>
      </c>
      <c r="J45" s="426">
        <v>3</v>
      </c>
    </row>
    <row r="46" spans="1:10" ht="12.75">
      <c r="A46" s="357">
        <v>44</v>
      </c>
      <c r="B46" s="393" t="s">
        <v>277</v>
      </c>
      <c r="C46" s="419" t="s">
        <v>278</v>
      </c>
      <c r="D46" s="394" t="s">
        <v>108</v>
      </c>
      <c r="E46" s="395" t="s">
        <v>195</v>
      </c>
      <c r="F46" s="398">
        <v>39856</v>
      </c>
      <c r="G46" s="454">
        <v>248</v>
      </c>
      <c r="H46" s="454">
        <v>1181100</v>
      </c>
      <c r="I46" s="396">
        <v>2270</v>
      </c>
      <c r="J46" s="397">
        <v>2</v>
      </c>
    </row>
    <row r="47" spans="1:10" ht="12.75">
      <c r="A47" s="216">
        <v>45</v>
      </c>
      <c r="B47" s="393" t="s">
        <v>125</v>
      </c>
      <c r="C47" s="419" t="s">
        <v>125</v>
      </c>
      <c r="D47" s="394" t="s">
        <v>108</v>
      </c>
      <c r="E47" s="395" t="s">
        <v>199</v>
      </c>
      <c r="F47" s="395" t="s">
        <v>101</v>
      </c>
      <c r="G47" s="454">
        <v>144</v>
      </c>
      <c r="H47" s="454">
        <v>1186406</v>
      </c>
      <c r="I47" s="396">
        <v>2200</v>
      </c>
      <c r="J47" s="397">
        <v>2</v>
      </c>
    </row>
    <row r="48" spans="1:10" ht="12.75">
      <c r="A48" s="357">
        <v>46</v>
      </c>
      <c r="B48" s="368" t="s">
        <v>78</v>
      </c>
      <c r="C48" s="483" t="s">
        <v>79</v>
      </c>
      <c r="D48" s="369" t="s">
        <v>259</v>
      </c>
      <c r="E48" s="370" t="s">
        <v>1</v>
      </c>
      <c r="F48" s="371">
        <v>39793</v>
      </c>
      <c r="G48" s="465">
        <v>316</v>
      </c>
      <c r="H48" s="465">
        <v>1457840</v>
      </c>
      <c r="I48" s="386">
        <v>2135</v>
      </c>
      <c r="J48" s="373">
        <v>2</v>
      </c>
    </row>
    <row r="49" spans="1:10" ht="12.75">
      <c r="A49" s="357">
        <v>47</v>
      </c>
      <c r="B49" s="393" t="s">
        <v>93</v>
      </c>
      <c r="C49" s="419" t="s">
        <v>94</v>
      </c>
      <c r="D49" s="394" t="s">
        <v>108</v>
      </c>
      <c r="E49" s="395" t="s">
        <v>113</v>
      </c>
      <c r="F49" s="398">
        <v>39779</v>
      </c>
      <c r="G49" s="454">
        <v>254</v>
      </c>
      <c r="H49" s="454">
        <v>1188872</v>
      </c>
      <c r="I49" s="396">
        <v>2057</v>
      </c>
      <c r="J49" s="397">
        <v>2</v>
      </c>
    </row>
    <row r="50" spans="1:10" ht="12.75">
      <c r="A50" s="216">
        <v>48</v>
      </c>
      <c r="B50" s="393" t="s">
        <v>97</v>
      </c>
      <c r="C50" s="419" t="s">
        <v>98</v>
      </c>
      <c r="D50" s="394" t="s">
        <v>108</v>
      </c>
      <c r="E50" s="395" t="s">
        <v>212</v>
      </c>
      <c r="F50" s="398">
        <v>39807</v>
      </c>
      <c r="G50" s="454">
        <v>166</v>
      </c>
      <c r="H50" s="454">
        <v>1082360</v>
      </c>
      <c r="I50" s="396">
        <v>1860</v>
      </c>
      <c r="J50" s="397">
        <v>2</v>
      </c>
    </row>
    <row r="51" spans="1:10" ht="12.75">
      <c r="A51" s="357">
        <v>49</v>
      </c>
      <c r="B51" s="421" t="s">
        <v>268</v>
      </c>
      <c r="C51" s="421" t="s">
        <v>269</v>
      </c>
      <c r="D51" s="422" t="s">
        <v>122</v>
      </c>
      <c r="E51" s="423" t="s">
        <v>270</v>
      </c>
      <c r="F51" s="424">
        <v>39982</v>
      </c>
      <c r="G51" s="468">
        <v>215</v>
      </c>
      <c r="H51" s="468">
        <v>891270</v>
      </c>
      <c r="I51" s="425">
        <v>1817</v>
      </c>
      <c r="J51" s="426">
        <v>3</v>
      </c>
    </row>
    <row r="52" spans="1:10" ht="12.75">
      <c r="A52" s="357">
        <v>50</v>
      </c>
      <c r="B52" s="368" t="s">
        <v>128</v>
      </c>
      <c r="C52" s="483" t="s">
        <v>145</v>
      </c>
      <c r="D52" s="369" t="s">
        <v>259</v>
      </c>
      <c r="E52" s="370" t="s">
        <v>199</v>
      </c>
      <c r="F52" s="371">
        <v>39828</v>
      </c>
      <c r="G52" s="465">
        <v>172</v>
      </c>
      <c r="H52" s="453">
        <v>1171910</v>
      </c>
      <c r="I52" s="372">
        <v>1801</v>
      </c>
      <c r="J52" s="373"/>
    </row>
    <row r="53" spans="1:10" ht="12.75">
      <c r="A53" s="216">
        <v>51</v>
      </c>
      <c r="B53" s="393" t="s">
        <v>319</v>
      </c>
      <c r="C53" s="419" t="s">
        <v>320</v>
      </c>
      <c r="D53" s="394" t="s">
        <v>108</v>
      </c>
      <c r="E53" s="395" t="s">
        <v>321</v>
      </c>
      <c r="F53" s="398">
        <v>40087</v>
      </c>
      <c r="G53" s="454">
        <v>184</v>
      </c>
      <c r="H53" s="454">
        <v>1356399</v>
      </c>
      <c r="I53" s="513">
        <v>1717</v>
      </c>
      <c r="J53" s="420">
        <v>4</v>
      </c>
    </row>
    <row r="54" spans="1:10" ht="12.75">
      <c r="A54" s="357">
        <v>52</v>
      </c>
      <c r="B54" s="368" t="s">
        <v>225</v>
      </c>
      <c r="C54" s="483" t="s">
        <v>226</v>
      </c>
      <c r="D54" s="369" t="s">
        <v>259</v>
      </c>
      <c r="E54" s="370" t="s">
        <v>71</v>
      </c>
      <c r="F54" s="371">
        <v>39947</v>
      </c>
      <c r="G54" s="465">
        <v>203</v>
      </c>
      <c r="H54" s="453">
        <v>1203145</v>
      </c>
      <c r="I54" s="372">
        <v>1616</v>
      </c>
      <c r="J54" s="373"/>
    </row>
    <row r="55" spans="1:10" ht="12.75">
      <c r="A55" s="357">
        <v>53</v>
      </c>
      <c r="B55" s="393" t="s">
        <v>95</v>
      </c>
      <c r="C55" s="419" t="s">
        <v>96</v>
      </c>
      <c r="D55" s="394" t="s">
        <v>108</v>
      </c>
      <c r="E55" s="395" t="s">
        <v>227</v>
      </c>
      <c r="F55" s="398">
        <v>39786</v>
      </c>
      <c r="G55" s="454">
        <v>209</v>
      </c>
      <c r="H55" s="454">
        <v>1004530</v>
      </c>
      <c r="I55" s="396">
        <v>1606</v>
      </c>
      <c r="J55" s="397">
        <v>2</v>
      </c>
    </row>
    <row r="56" spans="1:10" ht="12.75">
      <c r="A56" s="216">
        <v>54</v>
      </c>
      <c r="B56" s="496" t="s">
        <v>309</v>
      </c>
      <c r="C56" s="496" t="s">
        <v>310</v>
      </c>
      <c r="D56" s="434" t="s">
        <v>288</v>
      </c>
      <c r="E56" s="438" t="s">
        <v>234</v>
      </c>
      <c r="F56" s="498">
        <v>39926</v>
      </c>
      <c r="G56" s="503">
        <v>189</v>
      </c>
      <c r="H56" s="503">
        <v>771070</v>
      </c>
      <c r="I56" s="437">
        <v>1536</v>
      </c>
      <c r="J56" s="438">
        <v>2</v>
      </c>
    </row>
    <row r="57" spans="1:10" ht="12.75">
      <c r="A57" s="357">
        <v>55</v>
      </c>
      <c r="B57" s="393" t="s">
        <v>90</v>
      </c>
      <c r="C57" s="419" t="s">
        <v>91</v>
      </c>
      <c r="D57" s="394" t="s">
        <v>108</v>
      </c>
      <c r="E57" s="395" t="s">
        <v>194</v>
      </c>
      <c r="F57" s="395" t="s">
        <v>92</v>
      </c>
      <c r="G57" s="454">
        <v>178</v>
      </c>
      <c r="H57" s="454">
        <v>1004490</v>
      </c>
      <c r="I57" s="396">
        <v>1438</v>
      </c>
      <c r="J57" s="397">
        <v>2</v>
      </c>
    </row>
    <row r="58" spans="1:10" ht="12.75">
      <c r="A58" s="357">
        <v>56</v>
      </c>
      <c r="B58" s="374" t="s">
        <v>138</v>
      </c>
      <c r="C58" s="484" t="s">
        <v>146</v>
      </c>
      <c r="D58" s="375" t="s">
        <v>260</v>
      </c>
      <c r="E58" s="375" t="s">
        <v>194</v>
      </c>
      <c r="F58" s="377">
        <v>39849</v>
      </c>
      <c r="G58" s="452">
        <v>221</v>
      </c>
      <c r="H58" s="451">
        <v>971579</v>
      </c>
      <c r="I58" s="378">
        <v>1377</v>
      </c>
      <c r="J58" s="514">
        <v>3</v>
      </c>
    </row>
    <row r="59" spans="1:10" ht="12.75">
      <c r="A59" s="216">
        <v>57</v>
      </c>
      <c r="B59" s="368" t="s">
        <v>143</v>
      </c>
      <c r="C59" s="483" t="s">
        <v>143</v>
      </c>
      <c r="D59" s="369" t="s">
        <v>259</v>
      </c>
      <c r="E59" s="370" t="s">
        <v>224</v>
      </c>
      <c r="F59" s="371">
        <v>39835</v>
      </c>
      <c r="G59" s="465">
        <v>180</v>
      </c>
      <c r="H59" s="453">
        <v>1007730</v>
      </c>
      <c r="I59" s="372">
        <v>1362</v>
      </c>
      <c r="J59" s="373"/>
    </row>
    <row r="60" spans="1:10" ht="12.75">
      <c r="A60" s="357">
        <v>58</v>
      </c>
      <c r="B60" s="393" t="s">
        <v>322</v>
      </c>
      <c r="C60" s="419" t="s">
        <v>323</v>
      </c>
      <c r="D60" s="394" t="s">
        <v>108</v>
      </c>
      <c r="E60" s="395" t="s">
        <v>209</v>
      </c>
      <c r="F60" s="398">
        <v>40108</v>
      </c>
      <c r="G60" s="454">
        <v>78</v>
      </c>
      <c r="H60" s="454">
        <v>1158091</v>
      </c>
      <c r="I60" s="513">
        <v>1322</v>
      </c>
      <c r="J60" s="420">
        <v>3</v>
      </c>
    </row>
    <row r="61" spans="1:10" ht="11.25" customHeight="1">
      <c r="A61" s="357">
        <v>59</v>
      </c>
      <c r="B61" s="445" t="s">
        <v>301</v>
      </c>
      <c r="C61" s="492" t="s">
        <v>302</v>
      </c>
      <c r="D61" s="480" t="s">
        <v>122</v>
      </c>
      <c r="E61" s="480" t="s">
        <v>270</v>
      </c>
      <c r="F61" s="479">
        <v>40038</v>
      </c>
      <c r="G61" s="473">
        <v>219</v>
      </c>
      <c r="H61" s="473">
        <v>749370</v>
      </c>
      <c r="I61" s="511">
        <v>1160</v>
      </c>
      <c r="J61" s="447">
        <v>3</v>
      </c>
    </row>
    <row r="62" spans="1:10" ht="12.75">
      <c r="A62" s="216">
        <v>60</v>
      </c>
      <c r="B62" s="387" t="s">
        <v>317</v>
      </c>
      <c r="C62" s="485" t="s">
        <v>318</v>
      </c>
      <c r="D62" s="388" t="s">
        <v>63</v>
      </c>
      <c r="E62" s="389" t="s">
        <v>224</v>
      </c>
      <c r="F62" s="390">
        <v>40094</v>
      </c>
      <c r="G62" s="455">
        <v>127</v>
      </c>
      <c r="H62" s="455">
        <v>834465</v>
      </c>
      <c r="I62" s="391">
        <v>1088</v>
      </c>
      <c r="J62" s="392">
        <v>3</v>
      </c>
    </row>
    <row r="63" spans="1:10" ht="12.75">
      <c r="A63" s="357">
        <v>61</v>
      </c>
      <c r="B63" s="421" t="s">
        <v>249</v>
      </c>
      <c r="C63" s="421" t="s">
        <v>249</v>
      </c>
      <c r="D63" s="422" t="s">
        <v>122</v>
      </c>
      <c r="E63" s="423" t="s">
        <v>223</v>
      </c>
      <c r="F63" s="424">
        <v>39975</v>
      </c>
      <c r="G63" s="468">
        <v>120</v>
      </c>
      <c r="H63" s="468">
        <v>475200</v>
      </c>
      <c r="I63" s="425">
        <v>999</v>
      </c>
      <c r="J63" s="426">
        <v>3</v>
      </c>
    </row>
    <row r="64" spans="1:10" ht="12.75">
      <c r="A64" s="357">
        <v>62</v>
      </c>
      <c r="B64" s="407" t="s">
        <v>180</v>
      </c>
      <c r="C64" s="487" t="s">
        <v>181</v>
      </c>
      <c r="D64" s="408" t="s">
        <v>185</v>
      </c>
      <c r="E64" s="409" t="s">
        <v>229</v>
      </c>
      <c r="F64" s="410">
        <v>39807</v>
      </c>
      <c r="G64" s="457">
        <v>128</v>
      </c>
      <c r="H64" s="457">
        <v>667170</v>
      </c>
      <c r="I64" s="411">
        <v>864</v>
      </c>
      <c r="J64" s="412">
        <v>2</v>
      </c>
    </row>
    <row r="65" spans="1:10" ht="12.75">
      <c r="A65" s="216">
        <v>63</v>
      </c>
      <c r="B65" s="407" t="s">
        <v>182</v>
      </c>
      <c r="C65" s="487" t="s">
        <v>183</v>
      </c>
      <c r="D65" s="408" t="s">
        <v>185</v>
      </c>
      <c r="E65" s="409" t="s">
        <v>206</v>
      </c>
      <c r="F65" s="410">
        <v>39870</v>
      </c>
      <c r="G65" s="457">
        <v>79</v>
      </c>
      <c r="H65" s="457">
        <v>507240</v>
      </c>
      <c r="I65" s="411">
        <v>609</v>
      </c>
      <c r="J65" s="412">
        <v>2</v>
      </c>
    </row>
    <row r="66" spans="1:10" ht="12.75">
      <c r="A66" s="357">
        <v>64</v>
      </c>
      <c r="B66" s="407" t="s">
        <v>248</v>
      </c>
      <c r="C66" s="487" t="s">
        <v>256</v>
      </c>
      <c r="D66" s="408" t="s">
        <v>185</v>
      </c>
      <c r="E66" s="409" t="s">
        <v>257</v>
      </c>
      <c r="F66" s="410">
        <v>39954</v>
      </c>
      <c r="G66" s="457">
        <v>84</v>
      </c>
      <c r="H66" s="457">
        <v>479700</v>
      </c>
      <c r="I66" s="411">
        <v>563</v>
      </c>
      <c r="J66" s="412">
        <v>2</v>
      </c>
    </row>
    <row r="67" spans="1:10" ht="12.75">
      <c r="A67" s="357">
        <v>65</v>
      </c>
      <c r="B67" s="433" t="s">
        <v>286</v>
      </c>
      <c r="C67" s="489" t="s">
        <v>287</v>
      </c>
      <c r="D67" s="434" t="s">
        <v>288</v>
      </c>
      <c r="E67" s="435" t="s">
        <v>194</v>
      </c>
      <c r="F67" s="436">
        <v>39961</v>
      </c>
      <c r="G67" s="470">
        <v>92</v>
      </c>
      <c r="H67" s="470">
        <v>233490</v>
      </c>
      <c r="I67" s="437">
        <v>367</v>
      </c>
      <c r="J67" s="438" t="s">
        <v>255</v>
      </c>
    </row>
    <row r="68" spans="1:10" ht="12.75">
      <c r="A68" s="216">
        <v>66</v>
      </c>
      <c r="B68" s="445" t="s">
        <v>326</v>
      </c>
      <c r="C68" s="492" t="s">
        <v>327</v>
      </c>
      <c r="D68" s="480" t="s">
        <v>122</v>
      </c>
      <c r="E68" s="480" t="s">
        <v>195</v>
      </c>
      <c r="F68" s="479">
        <v>40094</v>
      </c>
      <c r="G68" s="473">
        <v>28</v>
      </c>
      <c r="H68" s="507">
        <v>114250</v>
      </c>
      <c r="I68" s="511">
        <v>172</v>
      </c>
      <c r="J68" s="426">
        <v>2</v>
      </c>
    </row>
    <row r="69" spans="1:10" ht="12.75">
      <c r="A69" s="357">
        <v>67</v>
      </c>
      <c r="B69" s="393" t="s">
        <v>324</v>
      </c>
      <c r="C69" s="419" t="s">
        <v>325</v>
      </c>
      <c r="D69" s="394" t="s">
        <v>108</v>
      </c>
      <c r="E69" s="395" t="s">
        <v>199</v>
      </c>
      <c r="F69" s="398">
        <v>40115</v>
      </c>
      <c r="G69" s="454">
        <v>10</v>
      </c>
      <c r="H69" s="454">
        <v>123200</v>
      </c>
      <c r="I69" s="513">
        <v>134</v>
      </c>
      <c r="J69" s="420">
        <v>2</v>
      </c>
    </row>
    <row r="70" spans="7:9" ht="15.75">
      <c r="G70" s="515">
        <f>SUM(G3:G69)</f>
        <v>41191</v>
      </c>
      <c r="H70" s="515">
        <f>SUM(H3:H69)</f>
        <v>735506596</v>
      </c>
      <c r="I70" s="515">
        <f>SUM(I3:I69)</f>
        <v>803818</v>
      </c>
    </row>
  </sheetData>
  <mergeCells count="1">
    <mergeCell ref="A1:J1"/>
  </mergeCells>
  <dataValidations count="1">
    <dataValidation type="whole" allowBlank="1" showInputMessage="1" showErrorMessage="1" error="Csak egész számot lehet beírni!" sqref="J38:J40 G48:I48 G38:H40 G37:I37 G41:I41 G43:I45 G29:I3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8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0" customWidth="1"/>
    <col min="2" max="2" width="2.28125" style="537" customWidth="1"/>
    <col min="3" max="3" width="21.28125" style="0" customWidth="1"/>
    <col min="4" max="4" width="26.00390625" style="0" customWidth="1"/>
    <col min="5" max="5" width="14.421875" style="0" customWidth="1"/>
    <col min="6" max="6" width="25.8515625" style="0" customWidth="1"/>
    <col min="7" max="7" width="13.421875" style="0" customWidth="1"/>
    <col min="8" max="8" width="9.421875" style="0" customWidth="1"/>
    <col min="9" max="9" width="14.28125" style="0" customWidth="1"/>
    <col min="10" max="10" width="10.57421875" style="0" customWidth="1"/>
  </cols>
  <sheetData>
    <row r="1" spans="1:11" ht="27" customHeight="1">
      <c r="A1" s="561" t="s">
        <v>344</v>
      </c>
      <c r="B1" s="562"/>
      <c r="C1" s="563"/>
      <c r="D1" s="563"/>
      <c r="E1" s="563"/>
      <c r="F1" s="563"/>
      <c r="G1" s="563"/>
      <c r="H1" s="563"/>
      <c r="I1" s="563"/>
      <c r="J1" s="564"/>
      <c r="K1" s="516"/>
    </row>
    <row r="2" spans="1:11" ht="38.25">
      <c r="A2" s="517"/>
      <c r="B2" s="533"/>
      <c r="C2" s="209" t="s">
        <v>9</v>
      </c>
      <c r="D2" s="209" t="s">
        <v>10</v>
      </c>
      <c r="E2" s="209" t="s">
        <v>11</v>
      </c>
      <c r="F2" s="211" t="s">
        <v>187</v>
      </c>
      <c r="G2" s="212" t="s">
        <v>52</v>
      </c>
      <c r="H2" s="211" t="s">
        <v>0</v>
      </c>
      <c r="I2" s="211" t="s">
        <v>188</v>
      </c>
      <c r="J2" s="213" t="s">
        <v>12</v>
      </c>
      <c r="K2" s="214" t="s">
        <v>13</v>
      </c>
    </row>
    <row r="3" spans="1:11" ht="12.75">
      <c r="A3" s="357">
        <v>1</v>
      </c>
      <c r="B3" s="534" t="s">
        <v>328</v>
      </c>
      <c r="C3" s="518" t="s">
        <v>292</v>
      </c>
      <c r="D3" s="362" t="s">
        <v>329</v>
      </c>
      <c r="E3" s="363" t="s">
        <v>294</v>
      </c>
      <c r="F3" s="364" t="s">
        <v>1</v>
      </c>
      <c r="G3" s="365">
        <v>40045</v>
      </c>
      <c r="H3" s="449">
        <v>6162</v>
      </c>
      <c r="I3" s="449">
        <v>244679689</v>
      </c>
      <c r="J3" s="449">
        <v>242457</v>
      </c>
      <c r="K3" s="367">
        <v>28</v>
      </c>
    </row>
    <row r="4" spans="1:11" ht="12.75">
      <c r="A4" s="357">
        <v>2</v>
      </c>
      <c r="B4" s="534" t="s">
        <v>328</v>
      </c>
      <c r="C4" s="358" t="s">
        <v>272</v>
      </c>
      <c r="D4" s="358" t="s">
        <v>273</v>
      </c>
      <c r="E4" s="359" t="s">
        <v>3</v>
      </c>
      <c r="F4" s="359" t="s">
        <v>71</v>
      </c>
      <c r="G4" s="359">
        <v>39863</v>
      </c>
      <c r="H4" s="448">
        <v>5035</v>
      </c>
      <c r="I4" s="448">
        <v>151248909</v>
      </c>
      <c r="J4" s="448">
        <v>150008</v>
      </c>
      <c r="K4" s="361">
        <v>17</v>
      </c>
    </row>
    <row r="5" spans="1:11" ht="12.75">
      <c r="A5" s="357">
        <v>3</v>
      </c>
      <c r="B5" s="534" t="s">
        <v>328</v>
      </c>
      <c r="C5" s="368" t="s">
        <v>165</v>
      </c>
      <c r="D5" s="368" t="s">
        <v>166</v>
      </c>
      <c r="E5" s="369" t="s">
        <v>259</v>
      </c>
      <c r="F5" s="370" t="s">
        <v>193</v>
      </c>
      <c r="G5" s="371">
        <v>39926</v>
      </c>
      <c r="H5" s="465">
        <v>1547</v>
      </c>
      <c r="I5" s="453">
        <v>30574837</v>
      </c>
      <c r="J5" s="450">
        <v>35760</v>
      </c>
      <c r="K5" s="373">
        <v>5</v>
      </c>
    </row>
    <row r="6" spans="1:11" ht="12.75">
      <c r="A6" s="357">
        <v>4</v>
      </c>
      <c r="B6" s="534" t="s">
        <v>328</v>
      </c>
      <c r="C6" s="368" t="s">
        <v>295</v>
      </c>
      <c r="D6" s="368" t="s">
        <v>296</v>
      </c>
      <c r="E6" s="369" t="s">
        <v>259</v>
      </c>
      <c r="F6" s="370" t="s">
        <v>1</v>
      </c>
      <c r="G6" s="371">
        <v>40031</v>
      </c>
      <c r="H6" s="465">
        <v>1443</v>
      </c>
      <c r="I6" s="453">
        <v>30292814</v>
      </c>
      <c r="J6" s="450">
        <v>31525</v>
      </c>
      <c r="K6" s="406">
        <v>6</v>
      </c>
    </row>
    <row r="7" spans="1:11" ht="12.75">
      <c r="A7" s="357">
        <v>5</v>
      </c>
      <c r="B7" s="534" t="s">
        <v>328</v>
      </c>
      <c r="C7" s="368" t="s">
        <v>305</v>
      </c>
      <c r="D7" s="368" t="s">
        <v>314</v>
      </c>
      <c r="E7" s="369" t="s">
        <v>259</v>
      </c>
      <c r="F7" s="370" t="s">
        <v>199</v>
      </c>
      <c r="G7" s="371">
        <v>40080</v>
      </c>
      <c r="H7" s="467">
        <v>1487</v>
      </c>
      <c r="I7" s="450">
        <v>28196265</v>
      </c>
      <c r="J7" s="450">
        <v>28075</v>
      </c>
      <c r="K7" s="406">
        <v>10</v>
      </c>
    </row>
    <row r="8" spans="1:11" ht="12.75">
      <c r="A8" s="357">
        <v>6</v>
      </c>
      <c r="B8" s="534" t="s">
        <v>328</v>
      </c>
      <c r="C8" s="518" t="s">
        <v>130</v>
      </c>
      <c r="D8" s="362" t="s">
        <v>131</v>
      </c>
      <c r="E8" s="363" t="s">
        <v>294</v>
      </c>
      <c r="F8" s="364" t="s">
        <v>1</v>
      </c>
      <c r="G8" s="365">
        <v>39856</v>
      </c>
      <c r="H8" s="449">
        <v>1709</v>
      </c>
      <c r="I8" s="449">
        <v>27983392</v>
      </c>
      <c r="J8" s="449">
        <v>29924</v>
      </c>
      <c r="K8" s="367">
        <v>12</v>
      </c>
    </row>
    <row r="9" spans="1:11" ht="12.75">
      <c r="A9" s="357">
        <v>7</v>
      </c>
      <c r="B9" s="534" t="s">
        <v>328</v>
      </c>
      <c r="C9" s="374" t="s">
        <v>163</v>
      </c>
      <c r="D9" s="374" t="s">
        <v>164</v>
      </c>
      <c r="E9" s="375" t="s">
        <v>260</v>
      </c>
      <c r="F9" s="376" t="s">
        <v>194</v>
      </c>
      <c r="G9" s="377">
        <v>39933</v>
      </c>
      <c r="H9" s="452">
        <f>60+802+363+203+195+105+77+66</f>
        <v>1871</v>
      </c>
      <c r="I9" s="451">
        <f>1419430+12439011+5160695+1978925+1647605+769000+570720+420796</f>
        <v>24406182</v>
      </c>
      <c r="J9" s="451">
        <f>3114+12939+5711+2541+2353+1191+1260+635</f>
        <v>29744</v>
      </c>
      <c r="K9" s="379">
        <v>8</v>
      </c>
    </row>
    <row r="10" spans="1:11" ht="12.75">
      <c r="A10" s="357">
        <v>8</v>
      </c>
      <c r="B10" s="534" t="s">
        <v>328</v>
      </c>
      <c r="C10" s="380" t="s">
        <v>75</v>
      </c>
      <c r="D10" s="374" t="s">
        <v>75</v>
      </c>
      <c r="E10" s="375" t="s">
        <v>260</v>
      </c>
      <c r="F10" s="375" t="s">
        <v>261</v>
      </c>
      <c r="G10" s="381">
        <v>39786</v>
      </c>
      <c r="H10" s="452">
        <f>1+883+382+114+73+30+18+23+22+50+7+3+2</f>
        <v>1608</v>
      </c>
      <c r="I10" s="451">
        <f>17009050+3855245+720130+433200+82328+65655+131070+71350+160570+34940+3200+7000</f>
        <v>22573738</v>
      </c>
      <c r="J10" s="451">
        <f>472+16457+4617+1253+862+208+116+195+96+237+61+4+46</f>
        <v>24624</v>
      </c>
      <c r="K10" s="382">
        <v>12</v>
      </c>
    </row>
    <row r="11" spans="1:11" ht="12.75">
      <c r="A11" s="357">
        <v>9</v>
      </c>
      <c r="B11" s="534" t="s">
        <v>328</v>
      </c>
      <c r="C11" s="358" t="s">
        <v>196</v>
      </c>
      <c r="D11" s="358" t="s">
        <v>197</v>
      </c>
      <c r="E11" s="359" t="s">
        <v>3</v>
      </c>
      <c r="F11" s="359" t="s">
        <v>1</v>
      </c>
      <c r="G11" s="359">
        <v>39954</v>
      </c>
      <c r="H11" s="448">
        <v>1238</v>
      </c>
      <c r="I11" s="448">
        <v>15112272</v>
      </c>
      <c r="J11" s="448">
        <v>15527</v>
      </c>
      <c r="K11" s="361">
        <v>8</v>
      </c>
    </row>
    <row r="12" spans="1:11" ht="12.75">
      <c r="A12" s="357">
        <v>10</v>
      </c>
      <c r="B12" s="534" t="s">
        <v>328</v>
      </c>
      <c r="C12" s="358" t="s">
        <v>282</v>
      </c>
      <c r="D12" s="358" t="s">
        <v>283</v>
      </c>
      <c r="E12" s="359" t="s">
        <v>3</v>
      </c>
      <c r="F12" s="359" t="s">
        <v>7</v>
      </c>
      <c r="G12" s="359">
        <v>39877</v>
      </c>
      <c r="H12" s="448">
        <v>765</v>
      </c>
      <c r="I12" s="448">
        <v>12733573</v>
      </c>
      <c r="J12" s="448">
        <v>15696</v>
      </c>
      <c r="K12" s="361">
        <v>4</v>
      </c>
    </row>
    <row r="13" spans="1:11" ht="12.75">
      <c r="A13" s="357">
        <v>11</v>
      </c>
      <c r="B13" s="534" t="s">
        <v>328</v>
      </c>
      <c r="C13" s="374" t="s">
        <v>245</v>
      </c>
      <c r="D13" s="374" t="s">
        <v>250</v>
      </c>
      <c r="E13" s="375" t="s">
        <v>260</v>
      </c>
      <c r="F13" s="376" t="s">
        <v>71</v>
      </c>
      <c r="G13" s="377">
        <v>39982</v>
      </c>
      <c r="H13" s="452">
        <f>332+359+285+100+64+40</f>
        <v>1180</v>
      </c>
      <c r="I13" s="451">
        <f>4730816+3781222+2298734+726205+317800+193765</f>
        <v>12048542</v>
      </c>
      <c r="J13" s="452">
        <f>6004+4226+2747+1210+582+240</f>
        <v>15009</v>
      </c>
      <c r="K13" s="379" t="s">
        <v>255</v>
      </c>
    </row>
    <row r="14" spans="1:11" ht="12.75">
      <c r="A14" s="357">
        <v>12</v>
      </c>
      <c r="B14" s="534" t="s">
        <v>328</v>
      </c>
      <c r="C14" s="518" t="s">
        <v>139</v>
      </c>
      <c r="D14" s="362" t="s">
        <v>139</v>
      </c>
      <c r="E14" s="363" t="s">
        <v>294</v>
      </c>
      <c r="F14" s="364" t="s">
        <v>140</v>
      </c>
      <c r="G14" s="365">
        <v>39842</v>
      </c>
      <c r="H14" s="449">
        <v>1059</v>
      </c>
      <c r="I14" s="449">
        <v>9760735</v>
      </c>
      <c r="J14" s="449">
        <v>10410</v>
      </c>
      <c r="K14" s="367">
        <v>10</v>
      </c>
    </row>
    <row r="15" spans="1:11" ht="12.75">
      <c r="A15" s="357">
        <v>13</v>
      </c>
      <c r="B15" s="534" t="s">
        <v>328</v>
      </c>
      <c r="C15" s="368" t="s">
        <v>304</v>
      </c>
      <c r="D15" s="368" t="s">
        <v>330</v>
      </c>
      <c r="E15" s="369" t="s">
        <v>259</v>
      </c>
      <c r="F15" s="370" t="s">
        <v>1</v>
      </c>
      <c r="G15" s="371">
        <v>40059</v>
      </c>
      <c r="H15" s="465">
        <v>684</v>
      </c>
      <c r="I15" s="453">
        <v>8840827</v>
      </c>
      <c r="J15" s="450">
        <v>10432</v>
      </c>
      <c r="K15" s="406">
        <v>5</v>
      </c>
    </row>
    <row r="16" spans="1:11" ht="12.75">
      <c r="A16" s="357">
        <v>14</v>
      </c>
      <c r="B16" s="535" t="s">
        <v>328</v>
      </c>
      <c r="C16" s="387" t="s">
        <v>161</v>
      </c>
      <c r="D16" s="387" t="s">
        <v>200</v>
      </c>
      <c r="E16" s="388" t="s">
        <v>63</v>
      </c>
      <c r="F16" s="389" t="s">
        <v>194</v>
      </c>
      <c r="G16" s="390">
        <v>39926</v>
      </c>
      <c r="H16" s="455">
        <v>744</v>
      </c>
      <c r="I16" s="455">
        <v>8050680</v>
      </c>
      <c r="J16" s="519">
        <v>10596</v>
      </c>
      <c r="K16" s="392">
        <v>2</v>
      </c>
    </row>
    <row r="17" spans="1:11" ht="12.75">
      <c r="A17" s="357">
        <v>15</v>
      </c>
      <c r="B17" s="534" t="s">
        <v>328</v>
      </c>
      <c r="C17" s="368" t="s">
        <v>331</v>
      </c>
      <c r="D17" s="368" t="s">
        <v>332</v>
      </c>
      <c r="E17" s="369" t="s">
        <v>259</v>
      </c>
      <c r="F17" s="370" t="s">
        <v>1</v>
      </c>
      <c r="G17" s="371">
        <v>40122</v>
      </c>
      <c r="H17" s="467">
        <v>389</v>
      </c>
      <c r="I17" s="450">
        <v>7086170</v>
      </c>
      <c r="J17" s="450">
        <v>6477</v>
      </c>
      <c r="K17" s="406">
        <v>5</v>
      </c>
    </row>
    <row r="18" spans="1:11" ht="12.75">
      <c r="A18" s="357">
        <v>16</v>
      </c>
      <c r="B18" s="534" t="s">
        <v>328</v>
      </c>
      <c r="C18" s="374" t="s">
        <v>162</v>
      </c>
      <c r="D18" s="374" t="s">
        <v>162</v>
      </c>
      <c r="E18" s="375" t="s">
        <v>260</v>
      </c>
      <c r="F18" s="376" t="s">
        <v>195</v>
      </c>
      <c r="G18" s="377">
        <v>39905</v>
      </c>
      <c r="H18" s="452">
        <f>608+184+63+51+20+14+17+15</f>
        <v>972</v>
      </c>
      <c r="I18" s="451">
        <f>4984715+1013235+345260+172486+128080+290500+78750+72400</f>
        <v>7085426</v>
      </c>
      <c r="J18" s="451">
        <f>6143+1566+656+406+214+420+131+116</f>
        <v>9652</v>
      </c>
      <c r="K18" s="379">
        <v>9</v>
      </c>
    </row>
    <row r="19" spans="1:11" ht="12.75">
      <c r="A19" s="357">
        <v>17</v>
      </c>
      <c r="B19" s="534" t="s">
        <v>328</v>
      </c>
      <c r="C19" s="374" t="s">
        <v>306</v>
      </c>
      <c r="D19" s="374" t="s">
        <v>313</v>
      </c>
      <c r="E19" s="375" t="s">
        <v>260</v>
      </c>
      <c r="F19" s="376" t="s">
        <v>227</v>
      </c>
      <c r="G19" s="522">
        <v>40080</v>
      </c>
      <c r="H19" s="452">
        <f>262+445+143</f>
        <v>850</v>
      </c>
      <c r="I19" s="451">
        <f>2529790+3542360+797933</f>
        <v>6870083</v>
      </c>
      <c r="J19" s="452">
        <f>4427+4796+1170</f>
        <v>10393</v>
      </c>
      <c r="K19" s="379" t="s">
        <v>255</v>
      </c>
    </row>
    <row r="20" spans="1:11" ht="12.75">
      <c r="A20" s="357">
        <v>18</v>
      </c>
      <c r="B20" s="534" t="s">
        <v>328</v>
      </c>
      <c r="C20" s="368" t="s">
        <v>129</v>
      </c>
      <c r="D20" s="368" t="s">
        <v>129</v>
      </c>
      <c r="E20" s="369" t="s">
        <v>259</v>
      </c>
      <c r="F20" s="370" t="s">
        <v>1</v>
      </c>
      <c r="G20" s="371">
        <v>39870</v>
      </c>
      <c r="H20" s="465">
        <v>597</v>
      </c>
      <c r="I20" s="453">
        <v>6738533</v>
      </c>
      <c r="J20" s="450">
        <v>7992</v>
      </c>
      <c r="K20" s="373">
        <v>3</v>
      </c>
    </row>
    <row r="21" spans="1:11" ht="12.75">
      <c r="A21" s="357">
        <v>19</v>
      </c>
      <c r="B21" s="535" t="s">
        <v>328</v>
      </c>
      <c r="C21" s="393" t="s">
        <v>99</v>
      </c>
      <c r="D21" s="393" t="s">
        <v>100</v>
      </c>
      <c r="E21" s="394" t="s">
        <v>333</v>
      </c>
      <c r="F21" s="395" t="s">
        <v>199</v>
      </c>
      <c r="G21" s="395" t="s">
        <v>101</v>
      </c>
      <c r="H21" s="454">
        <v>468</v>
      </c>
      <c r="I21" s="454">
        <v>6520650</v>
      </c>
      <c r="J21" s="523">
        <v>8611</v>
      </c>
      <c r="K21" s="420">
        <v>2</v>
      </c>
    </row>
    <row r="22" spans="1:11" ht="12.75">
      <c r="A22" s="357">
        <v>20</v>
      </c>
      <c r="B22" s="535" t="s">
        <v>328</v>
      </c>
      <c r="C22" s="524" t="s">
        <v>262</v>
      </c>
      <c r="D22" s="525" t="s">
        <v>263</v>
      </c>
      <c r="E22" s="526" t="s">
        <v>264</v>
      </c>
      <c r="F22" s="527" t="s">
        <v>206</v>
      </c>
      <c r="G22" s="528">
        <v>39995</v>
      </c>
      <c r="H22" s="529">
        <v>471</v>
      </c>
      <c r="I22" s="529">
        <v>5354445</v>
      </c>
      <c r="J22" s="529">
        <v>6503</v>
      </c>
      <c r="K22" s="401">
        <v>3</v>
      </c>
    </row>
    <row r="23" spans="1:11" ht="12.75">
      <c r="A23" s="357">
        <v>21</v>
      </c>
      <c r="B23" s="534" t="s">
        <v>328</v>
      </c>
      <c r="C23" s="374" t="s">
        <v>141</v>
      </c>
      <c r="D23" s="374" t="s">
        <v>141</v>
      </c>
      <c r="E23" s="375" t="s">
        <v>260</v>
      </c>
      <c r="F23" s="375" t="s">
        <v>203</v>
      </c>
      <c r="G23" s="377">
        <v>39835</v>
      </c>
      <c r="H23" s="452">
        <v>461</v>
      </c>
      <c r="I23" s="451">
        <v>4233136</v>
      </c>
      <c r="J23" s="451">
        <v>6137</v>
      </c>
      <c r="K23" s="379">
        <v>3</v>
      </c>
    </row>
    <row r="24" spans="1:11" ht="12.75">
      <c r="A24" s="357">
        <v>22</v>
      </c>
      <c r="B24" s="534" t="s">
        <v>328</v>
      </c>
      <c r="C24" s="368" t="s">
        <v>215</v>
      </c>
      <c r="D24" s="368" t="s">
        <v>216</v>
      </c>
      <c r="E24" s="369" t="s">
        <v>259</v>
      </c>
      <c r="F24" s="370" t="s">
        <v>7</v>
      </c>
      <c r="G24" s="371">
        <v>39947</v>
      </c>
      <c r="H24" s="465">
        <v>480</v>
      </c>
      <c r="I24" s="453">
        <v>3781336</v>
      </c>
      <c r="J24" s="450">
        <v>5049</v>
      </c>
      <c r="K24" s="373">
        <v>3</v>
      </c>
    </row>
    <row r="25" spans="1:11" ht="12.75">
      <c r="A25" s="357">
        <v>23</v>
      </c>
      <c r="B25" s="534" t="s">
        <v>328</v>
      </c>
      <c r="C25" s="368" t="s">
        <v>246</v>
      </c>
      <c r="D25" s="368" t="s">
        <v>251</v>
      </c>
      <c r="E25" s="369" t="s">
        <v>259</v>
      </c>
      <c r="F25" s="370" t="s">
        <v>252</v>
      </c>
      <c r="G25" s="371">
        <v>39975</v>
      </c>
      <c r="H25" s="465">
        <v>499</v>
      </c>
      <c r="I25" s="453">
        <v>3707046</v>
      </c>
      <c r="J25" s="450">
        <v>4958</v>
      </c>
      <c r="K25" s="406">
        <v>3</v>
      </c>
    </row>
    <row r="26" spans="1:11" ht="12.75">
      <c r="A26" s="357">
        <v>24</v>
      </c>
      <c r="B26" s="534" t="s">
        <v>328</v>
      </c>
      <c r="C26" s="368" t="s">
        <v>334</v>
      </c>
      <c r="D26" s="368" t="s">
        <v>335</v>
      </c>
      <c r="E26" s="369" t="s">
        <v>259</v>
      </c>
      <c r="F26" s="370" t="s">
        <v>1</v>
      </c>
      <c r="G26" s="371">
        <v>40129</v>
      </c>
      <c r="H26" s="467">
        <v>313</v>
      </c>
      <c r="I26" s="450">
        <v>3586860</v>
      </c>
      <c r="J26" s="450">
        <v>3314</v>
      </c>
      <c r="K26" s="406">
        <v>6</v>
      </c>
    </row>
    <row r="27" spans="1:11" ht="12.75">
      <c r="A27" s="357">
        <v>25</v>
      </c>
      <c r="B27" s="535" t="s">
        <v>328</v>
      </c>
      <c r="C27" s="419" t="s">
        <v>322</v>
      </c>
      <c r="D27" s="419" t="s">
        <v>323</v>
      </c>
      <c r="E27" s="394" t="s">
        <v>333</v>
      </c>
      <c r="F27" s="395" t="s">
        <v>209</v>
      </c>
      <c r="G27" s="398">
        <v>40108</v>
      </c>
      <c r="H27" s="454">
        <v>230</v>
      </c>
      <c r="I27" s="454">
        <v>3288437</v>
      </c>
      <c r="J27" s="454">
        <v>3664</v>
      </c>
      <c r="K27" s="420">
        <v>3</v>
      </c>
    </row>
    <row r="28" spans="1:11" ht="12.75">
      <c r="A28" s="357">
        <v>26</v>
      </c>
      <c r="B28" s="534" t="s">
        <v>328</v>
      </c>
      <c r="C28" s="368" t="s">
        <v>210</v>
      </c>
      <c r="D28" s="368" t="s">
        <v>211</v>
      </c>
      <c r="E28" s="369" t="s">
        <v>259</v>
      </c>
      <c r="F28" s="370" t="s">
        <v>194</v>
      </c>
      <c r="G28" s="371">
        <v>39947</v>
      </c>
      <c r="H28" s="465">
        <v>439</v>
      </c>
      <c r="I28" s="453">
        <v>3146365</v>
      </c>
      <c r="J28" s="450">
        <v>4405</v>
      </c>
      <c r="K28" s="373"/>
    </row>
    <row r="29" spans="1:11" ht="12.75">
      <c r="A29" s="357">
        <v>27</v>
      </c>
      <c r="B29" s="534" t="s">
        <v>328</v>
      </c>
      <c r="C29" s="368" t="s">
        <v>207</v>
      </c>
      <c r="D29" s="368" t="s">
        <v>77</v>
      </c>
      <c r="E29" s="369" t="s">
        <v>259</v>
      </c>
      <c r="F29" s="370" t="s">
        <v>208</v>
      </c>
      <c r="G29" s="371">
        <v>39786</v>
      </c>
      <c r="H29" s="465">
        <v>428</v>
      </c>
      <c r="I29" s="465">
        <v>3030450</v>
      </c>
      <c r="J29" s="453">
        <v>4519</v>
      </c>
      <c r="K29" s="373">
        <v>3</v>
      </c>
    </row>
    <row r="30" spans="1:11" ht="12.75">
      <c r="A30" s="357">
        <v>28</v>
      </c>
      <c r="B30" s="536" t="s">
        <v>328</v>
      </c>
      <c r="C30" s="407" t="s">
        <v>184</v>
      </c>
      <c r="D30" s="407" t="s">
        <v>184</v>
      </c>
      <c r="E30" s="408" t="s">
        <v>185</v>
      </c>
      <c r="F30" s="409" t="s">
        <v>214</v>
      </c>
      <c r="G30" s="410">
        <v>39912</v>
      </c>
      <c r="H30" s="457">
        <v>240</v>
      </c>
      <c r="I30" s="457">
        <v>2785910</v>
      </c>
      <c r="J30" s="457">
        <v>3315</v>
      </c>
      <c r="K30" s="412">
        <v>2</v>
      </c>
    </row>
    <row r="31" spans="1:11" ht="12.75">
      <c r="A31" s="357">
        <v>29</v>
      </c>
      <c r="B31" s="535" t="s">
        <v>328</v>
      </c>
      <c r="C31" s="531" t="s">
        <v>219</v>
      </c>
      <c r="D31" s="413" t="s">
        <v>220</v>
      </c>
      <c r="E31" s="414" t="s">
        <v>221</v>
      </c>
      <c r="F31" s="415" t="s">
        <v>222</v>
      </c>
      <c r="G31" s="416">
        <v>39947</v>
      </c>
      <c r="H31" s="458">
        <v>477</v>
      </c>
      <c r="I31" s="458">
        <v>2680985</v>
      </c>
      <c r="J31" s="458">
        <v>4531</v>
      </c>
      <c r="K31" s="418">
        <v>4</v>
      </c>
    </row>
    <row r="32" spans="1:11" ht="12.75">
      <c r="A32" s="357">
        <v>30</v>
      </c>
      <c r="B32" s="535" t="s">
        <v>328</v>
      </c>
      <c r="C32" s="419" t="s">
        <v>307</v>
      </c>
      <c r="D32" s="419" t="s">
        <v>312</v>
      </c>
      <c r="E32" s="394" t="s">
        <v>333</v>
      </c>
      <c r="F32" s="395" t="s">
        <v>336</v>
      </c>
      <c r="G32" s="398">
        <v>40066</v>
      </c>
      <c r="H32" s="454">
        <v>294</v>
      </c>
      <c r="I32" s="454">
        <v>2620594</v>
      </c>
      <c r="J32" s="454">
        <v>3447</v>
      </c>
      <c r="K32" s="420">
        <v>4</v>
      </c>
    </row>
    <row r="33" spans="1:11" ht="12.75">
      <c r="A33" s="357">
        <v>31</v>
      </c>
      <c r="B33" s="535" t="s">
        <v>328</v>
      </c>
      <c r="C33" s="531" t="s">
        <v>308</v>
      </c>
      <c r="D33" s="413" t="s">
        <v>311</v>
      </c>
      <c r="E33" s="414" t="s">
        <v>221</v>
      </c>
      <c r="F33" s="415" t="s">
        <v>201</v>
      </c>
      <c r="G33" s="416">
        <v>40059</v>
      </c>
      <c r="H33" s="458">
        <v>405</v>
      </c>
      <c r="I33" s="458">
        <v>2567610</v>
      </c>
      <c r="J33" s="458">
        <v>3563</v>
      </c>
      <c r="K33" s="418"/>
    </row>
    <row r="34" spans="1:11" ht="12.75">
      <c r="A34" s="357">
        <v>32</v>
      </c>
      <c r="B34" s="536" t="s">
        <v>328</v>
      </c>
      <c r="C34" s="407" t="s">
        <v>275</v>
      </c>
      <c r="D34" s="407" t="s">
        <v>276</v>
      </c>
      <c r="E34" s="408" t="s">
        <v>185</v>
      </c>
      <c r="F34" s="409" t="s">
        <v>257</v>
      </c>
      <c r="G34" s="410">
        <v>39813</v>
      </c>
      <c r="H34" s="457">
        <v>342</v>
      </c>
      <c r="I34" s="457">
        <v>2548535</v>
      </c>
      <c r="J34" s="457">
        <v>3290</v>
      </c>
      <c r="K34" s="412">
        <v>2</v>
      </c>
    </row>
    <row r="35" spans="1:11" ht="12.75">
      <c r="A35" s="357">
        <v>33</v>
      </c>
      <c r="B35" s="535" t="s">
        <v>328</v>
      </c>
      <c r="C35" s="419" t="s">
        <v>266</v>
      </c>
      <c r="D35" s="419" t="s">
        <v>267</v>
      </c>
      <c r="E35" s="394" t="s">
        <v>333</v>
      </c>
      <c r="F35" s="395" t="s">
        <v>113</v>
      </c>
      <c r="G35" s="398">
        <v>39966</v>
      </c>
      <c r="H35" s="454">
        <v>280</v>
      </c>
      <c r="I35" s="454">
        <v>2503336</v>
      </c>
      <c r="J35" s="454">
        <v>4010</v>
      </c>
      <c r="K35" s="420">
        <v>3</v>
      </c>
    </row>
    <row r="36" spans="1:11" ht="12.75">
      <c r="A36" s="357">
        <v>34</v>
      </c>
      <c r="B36" s="535" t="s">
        <v>328</v>
      </c>
      <c r="C36" s="393" t="s">
        <v>102</v>
      </c>
      <c r="D36" s="393" t="s">
        <v>103</v>
      </c>
      <c r="E36" s="394" t="s">
        <v>333</v>
      </c>
      <c r="F36" s="395" t="s">
        <v>113</v>
      </c>
      <c r="G36" s="395" t="s">
        <v>104</v>
      </c>
      <c r="H36" s="454">
        <v>250</v>
      </c>
      <c r="I36" s="454">
        <v>2200152</v>
      </c>
      <c r="J36" s="523">
        <v>3580</v>
      </c>
      <c r="K36" s="420">
        <v>2</v>
      </c>
    </row>
    <row r="37" spans="1:11" ht="12.75">
      <c r="A37" s="357">
        <v>35</v>
      </c>
      <c r="B37" s="535" t="s">
        <v>328</v>
      </c>
      <c r="C37" s="531" t="s">
        <v>231</v>
      </c>
      <c r="D37" s="413" t="s">
        <v>232</v>
      </c>
      <c r="E37" s="414" t="s">
        <v>221</v>
      </c>
      <c r="F37" s="415" t="s">
        <v>233</v>
      </c>
      <c r="G37" s="416">
        <v>39905</v>
      </c>
      <c r="H37" s="458">
        <v>382</v>
      </c>
      <c r="I37" s="458">
        <v>2180455</v>
      </c>
      <c r="J37" s="458">
        <v>3203</v>
      </c>
      <c r="K37" s="418"/>
    </row>
    <row r="38" spans="1:11" ht="12.75">
      <c r="A38" s="357">
        <v>36</v>
      </c>
      <c r="B38" s="534" t="s">
        <v>328</v>
      </c>
      <c r="C38" s="368" t="s">
        <v>337</v>
      </c>
      <c r="D38" s="368" t="s">
        <v>338</v>
      </c>
      <c r="E38" s="369" t="s">
        <v>259</v>
      </c>
      <c r="F38" s="370" t="s">
        <v>339</v>
      </c>
      <c r="G38" s="371">
        <v>40136</v>
      </c>
      <c r="H38" s="467">
        <v>155</v>
      </c>
      <c r="I38" s="450">
        <v>1965685</v>
      </c>
      <c r="J38" s="450">
        <v>2015</v>
      </c>
      <c r="K38" s="406">
        <v>3</v>
      </c>
    </row>
    <row r="39" spans="1:11" ht="12.75">
      <c r="A39" s="357">
        <v>37</v>
      </c>
      <c r="B39" s="535" t="s">
        <v>328</v>
      </c>
      <c r="C39" s="393" t="s">
        <v>284</v>
      </c>
      <c r="D39" s="393" t="s">
        <v>285</v>
      </c>
      <c r="E39" s="394" t="s">
        <v>333</v>
      </c>
      <c r="F39" s="395" t="s">
        <v>227</v>
      </c>
      <c r="G39" s="398">
        <v>39884</v>
      </c>
      <c r="H39" s="454">
        <v>145</v>
      </c>
      <c r="I39" s="454">
        <v>1843701</v>
      </c>
      <c r="J39" s="523">
        <v>2378</v>
      </c>
      <c r="K39" s="420">
        <v>2</v>
      </c>
    </row>
    <row r="40" spans="1:11" ht="12.75">
      <c r="A40" s="357">
        <v>38</v>
      </c>
      <c r="B40" s="535" t="s">
        <v>328</v>
      </c>
      <c r="C40" s="419" t="s">
        <v>299</v>
      </c>
      <c r="D40" s="419" t="s">
        <v>300</v>
      </c>
      <c r="E40" s="394" t="s">
        <v>333</v>
      </c>
      <c r="F40" s="395" t="s">
        <v>214</v>
      </c>
      <c r="G40" s="398">
        <v>40052</v>
      </c>
      <c r="H40" s="454">
        <v>312</v>
      </c>
      <c r="I40" s="454">
        <v>1825262</v>
      </c>
      <c r="J40" s="454">
        <v>2791</v>
      </c>
      <c r="K40" s="420">
        <v>3</v>
      </c>
    </row>
    <row r="41" spans="1:11" ht="12.75">
      <c r="A41" s="357">
        <v>39</v>
      </c>
      <c r="B41" s="535" t="s">
        <v>328</v>
      </c>
      <c r="C41" s="531" t="s">
        <v>230</v>
      </c>
      <c r="D41" s="413" t="s">
        <v>230</v>
      </c>
      <c r="E41" s="414" t="s">
        <v>221</v>
      </c>
      <c r="F41" s="415" t="s">
        <v>194</v>
      </c>
      <c r="G41" s="416">
        <v>39940</v>
      </c>
      <c r="H41" s="458">
        <v>346</v>
      </c>
      <c r="I41" s="458">
        <v>1811410</v>
      </c>
      <c r="J41" s="458">
        <v>2873</v>
      </c>
      <c r="K41" s="418">
        <v>2</v>
      </c>
    </row>
    <row r="42" spans="1:11" ht="12.75">
      <c r="A42" s="357">
        <v>40</v>
      </c>
      <c r="B42" s="534" t="s">
        <v>328</v>
      </c>
      <c r="C42" s="374" t="s">
        <v>340</v>
      </c>
      <c r="D42" s="374" t="s">
        <v>298</v>
      </c>
      <c r="E42" s="375" t="s">
        <v>260</v>
      </c>
      <c r="F42" s="376" t="s">
        <v>214</v>
      </c>
      <c r="G42" s="377">
        <v>40052</v>
      </c>
      <c r="H42" s="452">
        <f>154+151+34+28</f>
        <v>367</v>
      </c>
      <c r="I42" s="451">
        <f>717790+619127+68690+92850</f>
        <v>1498457</v>
      </c>
      <c r="J42" s="452">
        <f>1158+955+229+129</f>
        <v>2471</v>
      </c>
      <c r="K42" s="379" t="s">
        <v>255</v>
      </c>
    </row>
    <row r="43" spans="1:11" ht="12.75">
      <c r="A43" s="357">
        <v>41</v>
      </c>
      <c r="B43" s="535" t="s">
        <v>328</v>
      </c>
      <c r="C43" s="419" t="s">
        <v>319</v>
      </c>
      <c r="D43" s="419" t="s">
        <v>320</v>
      </c>
      <c r="E43" s="394" t="s">
        <v>333</v>
      </c>
      <c r="F43" s="395" t="s">
        <v>321</v>
      </c>
      <c r="G43" s="398">
        <v>40087</v>
      </c>
      <c r="H43" s="454">
        <v>202</v>
      </c>
      <c r="I43" s="454">
        <v>1463283</v>
      </c>
      <c r="J43" s="454">
        <v>1849</v>
      </c>
      <c r="K43" s="420">
        <v>4</v>
      </c>
    </row>
    <row r="44" spans="1:11" ht="12.75">
      <c r="A44" s="357">
        <v>42</v>
      </c>
      <c r="B44" s="534" t="s">
        <v>328</v>
      </c>
      <c r="C44" s="368" t="s">
        <v>78</v>
      </c>
      <c r="D44" s="368" t="s">
        <v>79</v>
      </c>
      <c r="E44" s="369" t="s">
        <v>259</v>
      </c>
      <c r="F44" s="370" t="s">
        <v>1</v>
      </c>
      <c r="G44" s="371">
        <v>39793</v>
      </c>
      <c r="H44" s="465">
        <v>316</v>
      </c>
      <c r="I44" s="465">
        <v>1457840</v>
      </c>
      <c r="J44" s="453">
        <v>2135</v>
      </c>
      <c r="K44" s="373">
        <v>2</v>
      </c>
    </row>
    <row r="45" spans="1:11" ht="12.75">
      <c r="A45" s="357">
        <v>43</v>
      </c>
      <c r="B45" s="534" t="s">
        <v>328</v>
      </c>
      <c r="C45" s="368" t="s">
        <v>225</v>
      </c>
      <c r="D45" s="368" t="s">
        <v>226</v>
      </c>
      <c r="E45" s="369" t="s">
        <v>259</v>
      </c>
      <c r="F45" s="370" t="s">
        <v>71</v>
      </c>
      <c r="G45" s="371">
        <v>39947</v>
      </c>
      <c r="H45" s="465">
        <v>203</v>
      </c>
      <c r="I45" s="453">
        <v>1203145</v>
      </c>
      <c r="J45" s="450">
        <v>1616</v>
      </c>
      <c r="K45" s="373"/>
    </row>
    <row r="46" spans="1:11" ht="12.75">
      <c r="A46" s="357">
        <v>44</v>
      </c>
      <c r="B46" s="535" t="s">
        <v>328</v>
      </c>
      <c r="C46" s="393" t="s">
        <v>125</v>
      </c>
      <c r="D46" s="393" t="s">
        <v>125</v>
      </c>
      <c r="E46" s="394" t="s">
        <v>333</v>
      </c>
      <c r="F46" s="395" t="s">
        <v>199</v>
      </c>
      <c r="G46" s="395" t="s">
        <v>101</v>
      </c>
      <c r="H46" s="454">
        <v>144</v>
      </c>
      <c r="I46" s="454">
        <v>1186406</v>
      </c>
      <c r="J46" s="523">
        <v>2200</v>
      </c>
      <c r="K46" s="420">
        <v>2</v>
      </c>
    </row>
    <row r="47" spans="1:11" ht="12.75">
      <c r="A47" s="357">
        <v>45</v>
      </c>
      <c r="B47" s="535" t="s">
        <v>328</v>
      </c>
      <c r="C47" s="393" t="s">
        <v>277</v>
      </c>
      <c r="D47" s="393" t="s">
        <v>278</v>
      </c>
      <c r="E47" s="394" t="s">
        <v>333</v>
      </c>
      <c r="F47" s="395" t="s">
        <v>195</v>
      </c>
      <c r="G47" s="398">
        <v>39856</v>
      </c>
      <c r="H47" s="454">
        <v>248</v>
      </c>
      <c r="I47" s="454">
        <v>1181100</v>
      </c>
      <c r="J47" s="523">
        <v>2270</v>
      </c>
      <c r="K47" s="420">
        <v>2</v>
      </c>
    </row>
    <row r="48" spans="1:11" ht="12.75">
      <c r="A48" s="357">
        <v>46</v>
      </c>
      <c r="B48" s="534" t="s">
        <v>328</v>
      </c>
      <c r="C48" s="368" t="s">
        <v>128</v>
      </c>
      <c r="D48" s="368" t="s">
        <v>145</v>
      </c>
      <c r="E48" s="369" t="s">
        <v>259</v>
      </c>
      <c r="F48" s="370" t="s">
        <v>199</v>
      </c>
      <c r="G48" s="371">
        <v>39828</v>
      </c>
      <c r="H48" s="465">
        <v>172</v>
      </c>
      <c r="I48" s="465">
        <v>1171910</v>
      </c>
      <c r="J48" s="453">
        <v>1810</v>
      </c>
      <c r="K48" s="373"/>
    </row>
    <row r="49" spans="1:11" ht="12.75">
      <c r="A49" s="357">
        <v>47</v>
      </c>
      <c r="B49" s="535" t="s">
        <v>328</v>
      </c>
      <c r="C49" s="393" t="s">
        <v>97</v>
      </c>
      <c r="D49" s="393" t="s">
        <v>98</v>
      </c>
      <c r="E49" s="394" t="s">
        <v>333</v>
      </c>
      <c r="F49" s="395" t="s">
        <v>212</v>
      </c>
      <c r="G49" s="398">
        <v>39807</v>
      </c>
      <c r="H49" s="454">
        <v>166</v>
      </c>
      <c r="I49" s="454">
        <v>1082360</v>
      </c>
      <c r="J49" s="523">
        <v>1860</v>
      </c>
      <c r="K49" s="420">
        <v>2</v>
      </c>
    </row>
    <row r="50" spans="1:11" ht="12.75">
      <c r="A50" s="357">
        <v>48</v>
      </c>
      <c r="B50" s="535" t="s">
        <v>328</v>
      </c>
      <c r="C50" s="393" t="s">
        <v>155</v>
      </c>
      <c r="D50" s="393" t="s">
        <v>156</v>
      </c>
      <c r="E50" s="394" t="s">
        <v>333</v>
      </c>
      <c r="F50" s="395" t="s">
        <v>228</v>
      </c>
      <c r="G50" s="398">
        <v>39891</v>
      </c>
      <c r="H50" s="454">
        <v>151</v>
      </c>
      <c r="I50" s="454">
        <v>1075790</v>
      </c>
      <c r="J50" s="523">
        <v>2366</v>
      </c>
      <c r="K50" s="420">
        <v>2</v>
      </c>
    </row>
    <row r="51" spans="1:11" ht="12.75">
      <c r="A51" s="357">
        <v>49</v>
      </c>
      <c r="B51" s="535" t="s">
        <v>328</v>
      </c>
      <c r="C51" s="387" t="s">
        <v>317</v>
      </c>
      <c r="D51" s="387" t="s">
        <v>318</v>
      </c>
      <c r="E51" s="388" t="s">
        <v>63</v>
      </c>
      <c r="F51" s="389" t="s">
        <v>224</v>
      </c>
      <c r="G51" s="390">
        <v>40094</v>
      </c>
      <c r="H51" s="455">
        <v>171</v>
      </c>
      <c r="I51" s="455">
        <v>1073375</v>
      </c>
      <c r="J51" s="519">
        <v>1604</v>
      </c>
      <c r="K51" s="392">
        <v>3</v>
      </c>
    </row>
    <row r="52" spans="1:11" ht="12.75">
      <c r="A52" s="357">
        <v>50</v>
      </c>
      <c r="B52" s="535" t="s">
        <v>328</v>
      </c>
      <c r="C52" s="421" t="s">
        <v>135</v>
      </c>
      <c r="D52" s="421" t="s">
        <v>135</v>
      </c>
      <c r="E52" s="422" t="s">
        <v>122</v>
      </c>
      <c r="F52" s="423" t="s">
        <v>223</v>
      </c>
      <c r="G52" s="424">
        <v>39856</v>
      </c>
      <c r="H52" s="468">
        <v>191</v>
      </c>
      <c r="I52" s="468">
        <v>1050950</v>
      </c>
      <c r="J52" s="530">
        <v>2310</v>
      </c>
      <c r="K52" s="426">
        <v>3</v>
      </c>
    </row>
    <row r="53" spans="1:11" ht="12.75">
      <c r="A53" s="357">
        <v>51</v>
      </c>
      <c r="B53" s="534" t="s">
        <v>328</v>
      </c>
      <c r="C53" s="368" t="s">
        <v>143</v>
      </c>
      <c r="D53" s="368" t="s">
        <v>143</v>
      </c>
      <c r="E53" s="369" t="s">
        <v>259</v>
      </c>
      <c r="F53" s="370" t="s">
        <v>224</v>
      </c>
      <c r="G53" s="371">
        <v>39835</v>
      </c>
      <c r="H53" s="465">
        <v>180</v>
      </c>
      <c r="I53" s="465">
        <v>1007730</v>
      </c>
      <c r="J53" s="453">
        <v>1362</v>
      </c>
      <c r="K53" s="373"/>
    </row>
    <row r="54" spans="1:11" ht="12.75">
      <c r="A54" s="357">
        <v>52</v>
      </c>
      <c r="B54" s="534" t="s">
        <v>328</v>
      </c>
      <c r="C54" s="374" t="s">
        <v>138</v>
      </c>
      <c r="D54" s="374" t="s">
        <v>146</v>
      </c>
      <c r="E54" s="375" t="s">
        <v>260</v>
      </c>
      <c r="F54" s="375" t="s">
        <v>194</v>
      </c>
      <c r="G54" s="377">
        <v>39849</v>
      </c>
      <c r="H54" s="452">
        <v>221</v>
      </c>
      <c r="I54" s="451">
        <v>971579</v>
      </c>
      <c r="J54" s="451">
        <v>1377</v>
      </c>
      <c r="K54" s="382">
        <v>3</v>
      </c>
    </row>
    <row r="55" spans="1:11" ht="12.75">
      <c r="A55" s="357">
        <v>53</v>
      </c>
      <c r="B55" s="535" t="s">
        <v>328</v>
      </c>
      <c r="C55" s="393" t="s">
        <v>93</v>
      </c>
      <c r="D55" s="393" t="s">
        <v>94</v>
      </c>
      <c r="E55" s="394" t="s">
        <v>333</v>
      </c>
      <c r="F55" s="395" t="s">
        <v>113</v>
      </c>
      <c r="G55" s="398">
        <v>39779</v>
      </c>
      <c r="H55" s="454">
        <v>222</v>
      </c>
      <c r="I55" s="454">
        <v>965532</v>
      </c>
      <c r="J55" s="523">
        <v>1772</v>
      </c>
      <c r="K55" s="420">
        <v>2</v>
      </c>
    </row>
    <row r="56" spans="1:11" ht="12.75">
      <c r="A56" s="357">
        <v>54</v>
      </c>
      <c r="B56" s="535" t="s">
        <v>328</v>
      </c>
      <c r="C56" s="421" t="s">
        <v>301</v>
      </c>
      <c r="D56" s="421" t="s">
        <v>302</v>
      </c>
      <c r="E56" s="422" t="s">
        <v>122</v>
      </c>
      <c r="F56" s="423" t="s">
        <v>270</v>
      </c>
      <c r="G56" s="424">
        <v>40038</v>
      </c>
      <c r="H56" s="468">
        <v>239</v>
      </c>
      <c r="I56" s="468">
        <v>936400</v>
      </c>
      <c r="J56" s="530">
        <v>1576</v>
      </c>
      <c r="K56" s="426">
        <v>3</v>
      </c>
    </row>
    <row r="57" spans="1:11" ht="12.75">
      <c r="A57" s="357">
        <v>55</v>
      </c>
      <c r="B57" s="535" t="s">
        <v>328</v>
      </c>
      <c r="C57" s="421" t="s">
        <v>268</v>
      </c>
      <c r="D57" s="421" t="s">
        <v>269</v>
      </c>
      <c r="E57" s="422" t="s">
        <v>122</v>
      </c>
      <c r="F57" s="423" t="s">
        <v>270</v>
      </c>
      <c r="G57" s="424">
        <v>39982</v>
      </c>
      <c r="H57" s="468">
        <v>215</v>
      </c>
      <c r="I57" s="468">
        <v>891270</v>
      </c>
      <c r="J57" s="530">
        <v>1817</v>
      </c>
      <c r="K57" s="426">
        <v>3</v>
      </c>
    </row>
    <row r="58" spans="1:11" ht="12.75">
      <c r="A58" s="357">
        <v>56</v>
      </c>
      <c r="B58" s="535" t="s">
        <v>328</v>
      </c>
      <c r="C58" s="393" t="s">
        <v>95</v>
      </c>
      <c r="D58" s="393" t="s">
        <v>96</v>
      </c>
      <c r="E58" s="394" t="s">
        <v>333</v>
      </c>
      <c r="F58" s="395" t="s">
        <v>227</v>
      </c>
      <c r="G58" s="398">
        <v>39786</v>
      </c>
      <c r="H58" s="454">
        <v>182</v>
      </c>
      <c r="I58" s="454">
        <v>880080</v>
      </c>
      <c r="J58" s="523">
        <v>1355</v>
      </c>
      <c r="K58" s="420">
        <v>2</v>
      </c>
    </row>
    <row r="59" spans="1:11" ht="12.75">
      <c r="A59" s="357">
        <v>57</v>
      </c>
      <c r="B59" s="535" t="s">
        <v>328</v>
      </c>
      <c r="C59" s="419" t="s">
        <v>324</v>
      </c>
      <c r="D59" s="419" t="s">
        <v>325</v>
      </c>
      <c r="E59" s="394" t="s">
        <v>333</v>
      </c>
      <c r="F59" s="395" t="s">
        <v>199</v>
      </c>
      <c r="G59" s="398">
        <v>40115</v>
      </c>
      <c r="H59" s="454">
        <v>102</v>
      </c>
      <c r="I59" s="454">
        <v>879524</v>
      </c>
      <c r="J59" s="454">
        <v>1001</v>
      </c>
      <c r="K59" s="420">
        <v>2</v>
      </c>
    </row>
    <row r="60" spans="1:11" ht="12.75">
      <c r="A60" s="357">
        <v>58</v>
      </c>
      <c r="B60" s="535" t="s">
        <v>328</v>
      </c>
      <c r="C60" s="520" t="s">
        <v>309</v>
      </c>
      <c r="D60" s="433" t="s">
        <v>310</v>
      </c>
      <c r="E60" s="434" t="s">
        <v>288</v>
      </c>
      <c r="F60" s="435" t="s">
        <v>234</v>
      </c>
      <c r="G60" s="436">
        <v>39926</v>
      </c>
      <c r="H60" s="470">
        <v>189</v>
      </c>
      <c r="I60" s="470">
        <v>771070</v>
      </c>
      <c r="J60" s="521">
        <v>1536</v>
      </c>
      <c r="K60" s="438">
        <v>2</v>
      </c>
    </row>
    <row r="61" spans="1:11" ht="12.75">
      <c r="A61" s="357">
        <v>59</v>
      </c>
      <c r="B61" s="536" t="s">
        <v>328</v>
      </c>
      <c r="C61" s="407" t="s">
        <v>180</v>
      </c>
      <c r="D61" s="407" t="s">
        <v>181</v>
      </c>
      <c r="E61" s="408" t="s">
        <v>185</v>
      </c>
      <c r="F61" s="409" t="s">
        <v>229</v>
      </c>
      <c r="G61" s="410">
        <v>39807</v>
      </c>
      <c r="H61" s="457">
        <v>128</v>
      </c>
      <c r="I61" s="457">
        <v>667170</v>
      </c>
      <c r="J61" s="457">
        <v>864</v>
      </c>
      <c r="K61" s="412">
        <v>2</v>
      </c>
    </row>
    <row r="62" spans="1:11" ht="12.75">
      <c r="A62" s="357">
        <v>60</v>
      </c>
      <c r="B62" s="535" t="s">
        <v>328</v>
      </c>
      <c r="C62" s="421" t="s">
        <v>249</v>
      </c>
      <c r="D62" s="421" t="s">
        <v>249</v>
      </c>
      <c r="E62" s="422" t="s">
        <v>122</v>
      </c>
      <c r="F62" s="423" t="s">
        <v>223</v>
      </c>
      <c r="G62" s="424">
        <v>39975</v>
      </c>
      <c r="H62" s="468">
        <v>127</v>
      </c>
      <c r="I62" s="468">
        <v>545400</v>
      </c>
      <c r="J62" s="530">
        <v>1155</v>
      </c>
      <c r="K62" s="426">
        <v>3</v>
      </c>
    </row>
    <row r="63" spans="1:11" ht="12.75">
      <c r="A63" s="357">
        <v>61</v>
      </c>
      <c r="B63" s="535" t="s">
        <v>328</v>
      </c>
      <c r="C63" s="393" t="s">
        <v>90</v>
      </c>
      <c r="D63" s="393" t="s">
        <v>91</v>
      </c>
      <c r="E63" s="394" t="s">
        <v>333</v>
      </c>
      <c r="F63" s="395" t="s">
        <v>194</v>
      </c>
      <c r="G63" s="395" t="s">
        <v>92</v>
      </c>
      <c r="H63" s="454">
        <v>126</v>
      </c>
      <c r="I63" s="454">
        <v>515080</v>
      </c>
      <c r="J63" s="523">
        <v>825</v>
      </c>
      <c r="K63" s="420">
        <v>2</v>
      </c>
    </row>
    <row r="64" spans="1:11" ht="12.75">
      <c r="A64" s="357">
        <v>62</v>
      </c>
      <c r="B64" s="536" t="s">
        <v>328</v>
      </c>
      <c r="C64" s="407" t="s">
        <v>182</v>
      </c>
      <c r="D64" s="407" t="s">
        <v>183</v>
      </c>
      <c r="E64" s="408" t="s">
        <v>185</v>
      </c>
      <c r="F64" s="409" t="s">
        <v>206</v>
      </c>
      <c r="G64" s="410">
        <v>39870</v>
      </c>
      <c r="H64" s="457">
        <v>79</v>
      </c>
      <c r="I64" s="457">
        <v>507240</v>
      </c>
      <c r="J64" s="457">
        <v>609</v>
      </c>
      <c r="K64" s="412">
        <v>2</v>
      </c>
    </row>
    <row r="65" spans="1:11" ht="12.75">
      <c r="A65" s="357">
        <v>63</v>
      </c>
      <c r="B65" s="536" t="s">
        <v>328</v>
      </c>
      <c r="C65" s="407" t="s">
        <v>248</v>
      </c>
      <c r="D65" s="407" t="s">
        <v>256</v>
      </c>
      <c r="E65" s="408" t="s">
        <v>185</v>
      </c>
      <c r="F65" s="409" t="s">
        <v>257</v>
      </c>
      <c r="G65" s="410">
        <v>39954</v>
      </c>
      <c r="H65" s="457">
        <v>84</v>
      </c>
      <c r="I65" s="457">
        <v>479700</v>
      </c>
      <c r="J65" s="457">
        <v>563</v>
      </c>
      <c r="K65" s="412">
        <v>2</v>
      </c>
    </row>
    <row r="66" spans="1:11" ht="12.75">
      <c r="A66" s="357">
        <v>64</v>
      </c>
      <c r="B66" s="535" t="s">
        <v>328</v>
      </c>
      <c r="C66" s="419" t="s">
        <v>341</v>
      </c>
      <c r="D66" s="419" t="s">
        <v>342</v>
      </c>
      <c r="E66" s="394" t="s">
        <v>333</v>
      </c>
      <c r="F66" s="395" t="s">
        <v>195</v>
      </c>
      <c r="G66" s="398">
        <v>40136</v>
      </c>
      <c r="H66" s="454">
        <v>39</v>
      </c>
      <c r="I66" s="454">
        <v>323680</v>
      </c>
      <c r="J66" s="454">
        <v>532</v>
      </c>
      <c r="K66" s="420">
        <v>2</v>
      </c>
    </row>
    <row r="67" spans="1:11" ht="12.75">
      <c r="A67" s="357">
        <v>65</v>
      </c>
      <c r="B67" s="535" t="s">
        <v>328</v>
      </c>
      <c r="C67" s="421" t="s">
        <v>326</v>
      </c>
      <c r="D67" s="421" t="s">
        <v>327</v>
      </c>
      <c r="E67" s="422" t="s">
        <v>122</v>
      </c>
      <c r="F67" s="423" t="s">
        <v>343</v>
      </c>
      <c r="G67" s="424">
        <v>40094</v>
      </c>
      <c r="H67" s="468">
        <v>70</v>
      </c>
      <c r="I67" s="468">
        <v>235070</v>
      </c>
      <c r="J67" s="530">
        <v>443</v>
      </c>
      <c r="K67" s="426">
        <v>2</v>
      </c>
    </row>
    <row r="68" spans="1:11" ht="12.75">
      <c r="A68" s="357">
        <v>66</v>
      </c>
      <c r="B68" s="535" t="s">
        <v>328</v>
      </c>
      <c r="C68" s="520" t="s">
        <v>286</v>
      </c>
      <c r="D68" s="433" t="s">
        <v>287</v>
      </c>
      <c r="E68" s="434" t="s">
        <v>288</v>
      </c>
      <c r="F68" s="435" t="s">
        <v>194</v>
      </c>
      <c r="G68" s="436">
        <v>39961</v>
      </c>
      <c r="H68" s="470">
        <v>92</v>
      </c>
      <c r="I68" s="470">
        <v>233490</v>
      </c>
      <c r="J68" s="521">
        <v>367</v>
      </c>
      <c r="K68" s="438" t="s">
        <v>255</v>
      </c>
    </row>
    <row r="69" spans="8:10" ht="12.75">
      <c r="H69" s="532">
        <f>SUM(H3:H68)</f>
        <v>41383</v>
      </c>
      <c r="I69" s="532">
        <f>SUM(I3:I68)</f>
        <v>742719658</v>
      </c>
      <c r="J69" s="532">
        <f>SUM(J3:J68)</f>
        <v>810102</v>
      </c>
    </row>
  </sheetData>
  <mergeCells count="1">
    <mergeCell ref="A1:J1"/>
  </mergeCells>
  <dataValidations count="1">
    <dataValidation type="whole" allowBlank="1" showInputMessage="1" showErrorMessage="1" error="Csak egész számot lehet beírni!" sqref="H3:H19 I3:J22">
      <formula1>0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0.2890625" style="0" customWidth="1"/>
    <col min="2" max="2" width="3.140625" style="556" customWidth="1"/>
    <col min="3" max="3" width="21.28125" style="0" customWidth="1"/>
    <col min="4" max="4" width="26.00390625" style="0" customWidth="1"/>
    <col min="5" max="5" width="14.421875" style="0" customWidth="1"/>
    <col min="6" max="6" width="25.8515625" style="0" customWidth="1"/>
    <col min="7" max="7" width="13.421875" style="0" customWidth="1"/>
    <col min="8" max="8" width="9.421875" style="0" customWidth="1"/>
    <col min="9" max="9" width="14.28125" style="0" customWidth="1"/>
    <col min="10" max="10" width="10.57421875" style="0" customWidth="1"/>
  </cols>
  <sheetData>
    <row r="1" spans="1:11" ht="42.75" customHeight="1">
      <c r="A1" s="561" t="s">
        <v>359</v>
      </c>
      <c r="B1" s="562"/>
      <c r="C1" s="563"/>
      <c r="D1" s="563"/>
      <c r="E1" s="563"/>
      <c r="F1" s="563"/>
      <c r="G1" s="563"/>
      <c r="H1" s="563"/>
      <c r="I1" s="563"/>
      <c r="J1" s="564"/>
      <c r="K1" s="538"/>
    </row>
    <row r="2" spans="1:11" ht="38.25">
      <c r="A2" s="539"/>
      <c r="B2" s="555"/>
      <c r="C2" s="209" t="s">
        <v>9</v>
      </c>
      <c r="D2" s="209" t="s">
        <v>10</v>
      </c>
      <c r="E2" s="209" t="s">
        <v>11</v>
      </c>
      <c r="F2" s="211" t="s">
        <v>187</v>
      </c>
      <c r="G2" s="212" t="s">
        <v>52</v>
      </c>
      <c r="H2" s="211" t="s">
        <v>0</v>
      </c>
      <c r="I2" s="211" t="s">
        <v>188</v>
      </c>
      <c r="J2" s="213" t="s">
        <v>12</v>
      </c>
      <c r="K2" s="214" t="s">
        <v>13</v>
      </c>
    </row>
    <row r="3" spans="1:11" ht="12.75">
      <c r="A3" s="540"/>
      <c r="B3" s="557">
        <v>1</v>
      </c>
      <c r="C3" s="362" t="s">
        <v>292</v>
      </c>
      <c r="D3" s="362" t="s">
        <v>329</v>
      </c>
      <c r="E3" s="363" t="s">
        <v>294</v>
      </c>
      <c r="F3" s="364" t="s">
        <v>1</v>
      </c>
      <c r="G3" s="365">
        <v>40045</v>
      </c>
      <c r="H3" s="449">
        <v>6327</v>
      </c>
      <c r="I3" s="449">
        <v>246044699</v>
      </c>
      <c r="J3" s="449">
        <v>244288</v>
      </c>
      <c r="K3" s="367">
        <v>28</v>
      </c>
    </row>
    <row r="4" spans="1:11" ht="12.75">
      <c r="A4" s="540"/>
      <c r="B4" s="557">
        <v>2</v>
      </c>
      <c r="C4" s="358" t="s">
        <v>272</v>
      </c>
      <c r="D4" s="358" t="s">
        <v>273</v>
      </c>
      <c r="E4" s="359" t="s">
        <v>3</v>
      </c>
      <c r="F4" s="359" t="s">
        <v>71</v>
      </c>
      <c r="G4" s="359">
        <v>39863</v>
      </c>
      <c r="H4" s="448">
        <v>5060</v>
      </c>
      <c r="I4" s="448">
        <v>151470609</v>
      </c>
      <c r="J4" s="448">
        <v>150516</v>
      </c>
      <c r="K4" s="361">
        <v>17</v>
      </c>
    </row>
    <row r="5" spans="1:11" ht="12.75">
      <c r="A5" s="541"/>
      <c r="B5" s="557">
        <v>3</v>
      </c>
      <c r="C5" s="368" t="s">
        <v>295</v>
      </c>
      <c r="D5" s="368" t="s">
        <v>296</v>
      </c>
      <c r="E5" s="369" t="s">
        <v>259</v>
      </c>
      <c r="F5" s="370" t="s">
        <v>1</v>
      </c>
      <c r="G5" s="371">
        <v>40031</v>
      </c>
      <c r="H5" s="465">
        <v>1513</v>
      </c>
      <c r="I5" s="453">
        <v>30731874</v>
      </c>
      <c r="J5" s="450">
        <v>32241</v>
      </c>
      <c r="K5" s="406">
        <v>6</v>
      </c>
    </row>
    <row r="6" spans="1:11" ht="12.75">
      <c r="A6" s="541"/>
      <c r="B6" s="557">
        <v>4</v>
      </c>
      <c r="C6" s="368" t="s">
        <v>165</v>
      </c>
      <c r="D6" s="368" t="s">
        <v>166</v>
      </c>
      <c r="E6" s="369" t="s">
        <v>259</v>
      </c>
      <c r="F6" s="370" t="s">
        <v>193</v>
      </c>
      <c r="G6" s="371">
        <v>39926</v>
      </c>
      <c r="H6" s="465">
        <v>1567</v>
      </c>
      <c r="I6" s="453">
        <v>30671327</v>
      </c>
      <c r="J6" s="450">
        <v>35904</v>
      </c>
      <c r="K6" s="373">
        <v>5</v>
      </c>
    </row>
    <row r="7" spans="1:11" ht="12.75">
      <c r="A7" s="541"/>
      <c r="B7" s="557">
        <v>5</v>
      </c>
      <c r="C7" s="368" t="s">
        <v>305</v>
      </c>
      <c r="D7" s="368" t="s">
        <v>314</v>
      </c>
      <c r="E7" s="369" t="s">
        <v>259</v>
      </c>
      <c r="F7" s="370" t="s">
        <v>199</v>
      </c>
      <c r="G7" s="371">
        <v>40080</v>
      </c>
      <c r="H7" s="467">
        <v>1727</v>
      </c>
      <c r="I7" s="450">
        <v>30105250</v>
      </c>
      <c r="J7" s="450">
        <v>30514</v>
      </c>
      <c r="K7" s="406">
        <v>10</v>
      </c>
    </row>
    <row r="8" spans="1:11" ht="12.75">
      <c r="A8" s="541"/>
      <c r="B8" s="557">
        <v>6</v>
      </c>
      <c r="C8" s="362" t="s">
        <v>130</v>
      </c>
      <c r="D8" s="362" t="s">
        <v>131</v>
      </c>
      <c r="E8" s="363" t="s">
        <v>294</v>
      </c>
      <c r="F8" s="364" t="s">
        <v>1</v>
      </c>
      <c r="G8" s="365">
        <v>39856</v>
      </c>
      <c r="H8" s="449">
        <v>1722</v>
      </c>
      <c r="I8" s="449">
        <v>28031242</v>
      </c>
      <c r="J8" s="449">
        <v>30008</v>
      </c>
      <c r="K8" s="367">
        <v>12</v>
      </c>
    </row>
    <row r="9" spans="1:11" ht="12.75">
      <c r="A9" s="541"/>
      <c r="B9" s="557">
        <v>7</v>
      </c>
      <c r="C9" s="374" t="s">
        <v>163</v>
      </c>
      <c r="D9" s="374" t="s">
        <v>164</v>
      </c>
      <c r="E9" s="375" t="s">
        <v>260</v>
      </c>
      <c r="F9" s="376" t="s">
        <v>194</v>
      </c>
      <c r="G9" s="377">
        <v>39933</v>
      </c>
      <c r="H9" s="500">
        <v>1925</v>
      </c>
      <c r="I9" s="500">
        <v>24789512</v>
      </c>
      <c r="J9" s="500">
        <v>30427</v>
      </c>
      <c r="K9" s="379">
        <v>8</v>
      </c>
    </row>
    <row r="10" spans="1:11" ht="12.75">
      <c r="A10" s="540"/>
      <c r="B10" s="557">
        <v>8</v>
      </c>
      <c r="C10" s="358" t="s">
        <v>196</v>
      </c>
      <c r="D10" s="358" t="s">
        <v>197</v>
      </c>
      <c r="E10" s="359" t="s">
        <v>3</v>
      </c>
      <c r="F10" s="359" t="s">
        <v>1</v>
      </c>
      <c r="G10" s="359">
        <v>39954</v>
      </c>
      <c r="H10" s="448">
        <v>1244</v>
      </c>
      <c r="I10" s="448">
        <v>15419112</v>
      </c>
      <c r="J10" s="448">
        <v>16271</v>
      </c>
      <c r="K10" s="361">
        <v>8</v>
      </c>
    </row>
    <row r="11" spans="1:11" ht="12.75">
      <c r="A11" s="540"/>
      <c r="B11" s="557">
        <v>9</v>
      </c>
      <c r="C11" s="358" t="s">
        <v>282</v>
      </c>
      <c r="D11" s="358" t="s">
        <v>283</v>
      </c>
      <c r="E11" s="359" t="s">
        <v>3</v>
      </c>
      <c r="F11" s="359" t="s">
        <v>7</v>
      </c>
      <c r="G11" s="359">
        <v>39877</v>
      </c>
      <c r="H11" s="448">
        <v>768</v>
      </c>
      <c r="I11" s="448">
        <v>12762373</v>
      </c>
      <c r="J11" s="448">
        <v>15758</v>
      </c>
      <c r="K11" s="361">
        <v>4</v>
      </c>
    </row>
    <row r="12" spans="1:11" ht="12.75">
      <c r="A12" s="540"/>
      <c r="B12" s="557">
        <v>10</v>
      </c>
      <c r="C12" s="374" t="s">
        <v>245</v>
      </c>
      <c r="D12" s="374" t="s">
        <v>250</v>
      </c>
      <c r="E12" s="375" t="s">
        <v>260</v>
      </c>
      <c r="F12" s="376" t="s">
        <v>71</v>
      </c>
      <c r="G12" s="377">
        <v>39982</v>
      </c>
      <c r="H12" s="500">
        <v>1203</v>
      </c>
      <c r="I12" s="500">
        <v>12136552</v>
      </c>
      <c r="J12" s="500">
        <v>15148</v>
      </c>
      <c r="K12" s="379" t="s">
        <v>255</v>
      </c>
    </row>
    <row r="13" spans="1:11" ht="12.75">
      <c r="A13" s="540"/>
      <c r="B13" s="557">
        <v>11</v>
      </c>
      <c r="C13" s="362" t="s">
        <v>139</v>
      </c>
      <c r="D13" s="362" t="s">
        <v>139</v>
      </c>
      <c r="E13" s="363" t="s">
        <v>294</v>
      </c>
      <c r="F13" s="364" t="s">
        <v>140</v>
      </c>
      <c r="G13" s="365">
        <v>39842</v>
      </c>
      <c r="H13" s="449">
        <v>1059</v>
      </c>
      <c r="I13" s="449">
        <v>9760735</v>
      </c>
      <c r="J13" s="449">
        <v>10410</v>
      </c>
      <c r="K13" s="367">
        <v>10</v>
      </c>
    </row>
    <row r="14" spans="1:11" ht="12.75">
      <c r="A14" s="540"/>
      <c r="B14" s="557">
        <v>12</v>
      </c>
      <c r="C14" s="368" t="s">
        <v>304</v>
      </c>
      <c r="D14" s="368" t="s">
        <v>330</v>
      </c>
      <c r="E14" s="369" t="s">
        <v>259</v>
      </c>
      <c r="F14" s="370" t="s">
        <v>1</v>
      </c>
      <c r="G14" s="371">
        <v>40059</v>
      </c>
      <c r="H14" s="465">
        <v>726</v>
      </c>
      <c r="I14" s="453">
        <v>8977007</v>
      </c>
      <c r="J14" s="450">
        <v>10683</v>
      </c>
      <c r="K14" s="406">
        <v>5</v>
      </c>
    </row>
    <row r="15" spans="1:11" ht="12.75">
      <c r="A15" s="540"/>
      <c r="B15" s="557">
        <v>13</v>
      </c>
      <c r="C15" s="387" t="s">
        <v>161</v>
      </c>
      <c r="D15" s="387" t="s">
        <v>200</v>
      </c>
      <c r="E15" s="388" t="s">
        <v>63</v>
      </c>
      <c r="F15" s="389" t="s">
        <v>194</v>
      </c>
      <c r="G15" s="390">
        <v>39926</v>
      </c>
      <c r="H15" s="455">
        <v>756</v>
      </c>
      <c r="I15" s="455">
        <v>8086260</v>
      </c>
      <c r="J15" s="519">
        <v>10639</v>
      </c>
      <c r="K15" s="392">
        <v>2</v>
      </c>
    </row>
    <row r="16" spans="1:11" ht="12.75">
      <c r="A16" s="540"/>
      <c r="B16" s="557">
        <v>14</v>
      </c>
      <c r="C16" s="374" t="s">
        <v>306</v>
      </c>
      <c r="D16" s="374" t="s">
        <v>313</v>
      </c>
      <c r="E16" s="375" t="s">
        <v>260</v>
      </c>
      <c r="F16" s="376" t="s">
        <v>227</v>
      </c>
      <c r="G16" s="522">
        <v>40080</v>
      </c>
      <c r="H16" s="500">
        <v>916</v>
      </c>
      <c r="I16" s="500">
        <v>7194383</v>
      </c>
      <c r="J16" s="500">
        <v>10933</v>
      </c>
      <c r="K16" s="379" t="s">
        <v>255</v>
      </c>
    </row>
    <row r="17" spans="1:11" ht="12.75">
      <c r="A17" s="540"/>
      <c r="B17" s="557">
        <v>15</v>
      </c>
      <c r="C17" s="374" t="s">
        <v>162</v>
      </c>
      <c r="D17" s="374" t="s">
        <v>162</v>
      </c>
      <c r="E17" s="375" t="s">
        <v>260</v>
      </c>
      <c r="F17" s="376" t="s">
        <v>195</v>
      </c>
      <c r="G17" s="377">
        <v>39905</v>
      </c>
      <c r="H17" s="500">
        <v>979</v>
      </c>
      <c r="I17" s="500">
        <v>7130426</v>
      </c>
      <c r="J17" s="500">
        <v>9706</v>
      </c>
      <c r="K17" s="379">
        <v>9</v>
      </c>
    </row>
    <row r="18" spans="1:11" ht="12.75">
      <c r="A18" s="540"/>
      <c r="B18" s="557">
        <v>16</v>
      </c>
      <c r="C18" s="368" t="s">
        <v>129</v>
      </c>
      <c r="D18" s="368" t="s">
        <v>129</v>
      </c>
      <c r="E18" s="369" t="s">
        <v>259</v>
      </c>
      <c r="F18" s="370" t="s">
        <v>1</v>
      </c>
      <c r="G18" s="371">
        <v>39870</v>
      </c>
      <c r="H18" s="465">
        <v>597</v>
      </c>
      <c r="I18" s="453">
        <v>6738533</v>
      </c>
      <c r="J18" s="450">
        <v>7992</v>
      </c>
      <c r="K18" s="373">
        <v>3</v>
      </c>
    </row>
    <row r="19" spans="1:11" ht="12.75">
      <c r="A19" s="540"/>
      <c r="B19" s="557">
        <v>17</v>
      </c>
      <c r="C19" s="393" t="s">
        <v>99</v>
      </c>
      <c r="D19" s="393" t="s">
        <v>100</v>
      </c>
      <c r="E19" s="394" t="s">
        <v>333</v>
      </c>
      <c r="F19" s="395" t="s">
        <v>199</v>
      </c>
      <c r="G19" s="395" t="s">
        <v>101</v>
      </c>
      <c r="H19" s="454">
        <v>466</v>
      </c>
      <c r="I19" s="454">
        <v>6485990</v>
      </c>
      <c r="J19" s="523">
        <v>8546</v>
      </c>
      <c r="K19" s="420">
        <v>2</v>
      </c>
    </row>
    <row r="20" spans="1:11" ht="12.75">
      <c r="A20" s="540"/>
      <c r="B20" s="557">
        <v>18</v>
      </c>
      <c r="C20" s="525" t="s">
        <v>262</v>
      </c>
      <c r="D20" s="525" t="s">
        <v>263</v>
      </c>
      <c r="E20" s="526" t="s">
        <v>264</v>
      </c>
      <c r="F20" s="527" t="s">
        <v>206</v>
      </c>
      <c r="G20" s="528">
        <v>39995</v>
      </c>
      <c r="H20" s="529">
        <v>471</v>
      </c>
      <c r="I20" s="529">
        <v>5354445</v>
      </c>
      <c r="J20" s="529">
        <v>6503</v>
      </c>
      <c r="K20" s="401">
        <v>3</v>
      </c>
    </row>
    <row r="21" spans="1:11" ht="12.75">
      <c r="A21" s="540"/>
      <c r="B21" s="557">
        <v>19</v>
      </c>
      <c r="C21" s="374" t="s">
        <v>141</v>
      </c>
      <c r="D21" s="374" t="s">
        <v>141</v>
      </c>
      <c r="E21" s="375" t="s">
        <v>260</v>
      </c>
      <c r="F21" s="375" t="s">
        <v>203</v>
      </c>
      <c r="G21" s="377">
        <v>39835</v>
      </c>
      <c r="H21" s="547">
        <v>461</v>
      </c>
      <c r="I21" s="547">
        <v>4233136</v>
      </c>
      <c r="J21" s="547">
        <v>6137</v>
      </c>
      <c r="K21" s="548">
        <v>3</v>
      </c>
    </row>
    <row r="22" spans="1:11" ht="12.75">
      <c r="A22" s="540"/>
      <c r="B22" s="557">
        <v>20</v>
      </c>
      <c r="C22" s="419" t="s">
        <v>322</v>
      </c>
      <c r="D22" s="419" t="s">
        <v>323</v>
      </c>
      <c r="E22" s="394" t="s">
        <v>333</v>
      </c>
      <c r="F22" s="395" t="s">
        <v>209</v>
      </c>
      <c r="G22" s="398">
        <v>40108</v>
      </c>
      <c r="H22" s="454">
        <v>306</v>
      </c>
      <c r="I22" s="454">
        <v>4213936</v>
      </c>
      <c r="J22" s="454">
        <v>4857</v>
      </c>
      <c r="K22" s="549">
        <v>3</v>
      </c>
    </row>
    <row r="23" spans="1:11" ht="12.75">
      <c r="A23" s="540"/>
      <c r="B23" s="557">
        <v>21</v>
      </c>
      <c r="C23" s="368" t="s">
        <v>215</v>
      </c>
      <c r="D23" s="368" t="s">
        <v>216</v>
      </c>
      <c r="E23" s="369" t="s">
        <v>259</v>
      </c>
      <c r="F23" s="370" t="s">
        <v>7</v>
      </c>
      <c r="G23" s="371">
        <v>39947</v>
      </c>
      <c r="H23" s="465">
        <v>493</v>
      </c>
      <c r="I23" s="453">
        <v>3823496</v>
      </c>
      <c r="J23" s="450">
        <v>5115</v>
      </c>
      <c r="K23" s="550">
        <v>3</v>
      </c>
    </row>
    <row r="24" spans="1:11" ht="12.75">
      <c r="A24" s="540"/>
      <c r="B24" s="557">
        <v>22</v>
      </c>
      <c r="C24" s="368" t="s">
        <v>246</v>
      </c>
      <c r="D24" s="368" t="s">
        <v>251</v>
      </c>
      <c r="E24" s="369" t="s">
        <v>259</v>
      </c>
      <c r="F24" s="370" t="s">
        <v>252</v>
      </c>
      <c r="G24" s="371">
        <v>39975</v>
      </c>
      <c r="H24" s="465">
        <v>500</v>
      </c>
      <c r="I24" s="453">
        <v>3720196</v>
      </c>
      <c r="J24" s="450">
        <v>4991</v>
      </c>
      <c r="K24" s="551">
        <v>3</v>
      </c>
    </row>
    <row r="25" spans="1:11" ht="12.75">
      <c r="A25" s="540"/>
      <c r="B25" s="557">
        <v>23</v>
      </c>
      <c r="C25" s="368" t="s">
        <v>210</v>
      </c>
      <c r="D25" s="368" t="s">
        <v>211</v>
      </c>
      <c r="E25" s="369" t="s">
        <v>259</v>
      </c>
      <c r="F25" s="370" t="s">
        <v>194</v>
      </c>
      <c r="G25" s="371">
        <v>39947</v>
      </c>
      <c r="H25" s="465">
        <v>439</v>
      </c>
      <c r="I25" s="453">
        <v>3146365</v>
      </c>
      <c r="J25" s="450">
        <v>4405</v>
      </c>
      <c r="K25" s="550"/>
    </row>
    <row r="26" spans="1:11" ht="12.75">
      <c r="A26" s="541"/>
      <c r="B26" s="557">
        <v>24</v>
      </c>
      <c r="C26" s="419" t="s">
        <v>307</v>
      </c>
      <c r="D26" s="419" t="s">
        <v>312</v>
      </c>
      <c r="E26" s="394" t="s">
        <v>333</v>
      </c>
      <c r="F26" s="395" t="s">
        <v>336</v>
      </c>
      <c r="G26" s="398">
        <v>40066</v>
      </c>
      <c r="H26" s="454">
        <v>307</v>
      </c>
      <c r="I26" s="454">
        <v>2845494</v>
      </c>
      <c r="J26" s="454">
        <v>3901</v>
      </c>
      <c r="K26" s="420">
        <v>4</v>
      </c>
    </row>
    <row r="27" spans="1:11" ht="12.75">
      <c r="A27" s="541"/>
      <c r="B27" s="557">
        <v>25</v>
      </c>
      <c r="C27" s="407" t="s">
        <v>184</v>
      </c>
      <c r="D27" s="407" t="s">
        <v>184</v>
      </c>
      <c r="E27" s="408" t="s">
        <v>185</v>
      </c>
      <c r="F27" s="409" t="s">
        <v>214</v>
      </c>
      <c r="G27" s="410">
        <v>39912</v>
      </c>
      <c r="H27" s="457">
        <v>240</v>
      </c>
      <c r="I27" s="457">
        <v>2785910</v>
      </c>
      <c r="J27" s="457">
        <v>3315</v>
      </c>
      <c r="K27" s="412">
        <v>2</v>
      </c>
    </row>
    <row r="28" spans="1:11" ht="12.75">
      <c r="A28" s="541"/>
      <c r="B28" s="557">
        <v>26</v>
      </c>
      <c r="C28" s="413" t="s">
        <v>219</v>
      </c>
      <c r="D28" s="413" t="s">
        <v>220</v>
      </c>
      <c r="E28" s="414" t="s">
        <v>221</v>
      </c>
      <c r="F28" s="415" t="s">
        <v>222</v>
      </c>
      <c r="G28" s="416">
        <v>39947</v>
      </c>
      <c r="H28" s="458">
        <v>481</v>
      </c>
      <c r="I28" s="458">
        <v>2690435</v>
      </c>
      <c r="J28" s="458">
        <v>4549</v>
      </c>
      <c r="K28" s="418">
        <v>4</v>
      </c>
    </row>
    <row r="29" spans="1:11" ht="12.75">
      <c r="A29" s="552"/>
      <c r="B29" s="557">
        <v>27</v>
      </c>
      <c r="C29" s="413" t="s">
        <v>308</v>
      </c>
      <c r="D29" s="413" t="s">
        <v>311</v>
      </c>
      <c r="E29" s="414" t="s">
        <v>221</v>
      </c>
      <c r="F29" s="415" t="s">
        <v>201</v>
      </c>
      <c r="G29" s="416">
        <v>40059</v>
      </c>
      <c r="H29" s="458">
        <v>420</v>
      </c>
      <c r="I29" s="458">
        <v>2651660</v>
      </c>
      <c r="J29" s="458">
        <v>3698</v>
      </c>
      <c r="K29" s="418"/>
    </row>
    <row r="30" spans="1:11" ht="12.75">
      <c r="A30" s="552"/>
      <c r="B30" s="557">
        <v>28</v>
      </c>
      <c r="C30" s="487" t="s">
        <v>361</v>
      </c>
      <c r="D30" s="487" t="s">
        <v>364</v>
      </c>
      <c r="E30" s="408" t="s">
        <v>185</v>
      </c>
      <c r="F30" s="409" t="s">
        <v>367</v>
      </c>
      <c r="G30" s="410">
        <v>40129</v>
      </c>
      <c r="H30" s="558">
        <v>111</v>
      </c>
      <c r="I30" s="558">
        <v>2594320</v>
      </c>
      <c r="J30" s="457">
        <v>2983</v>
      </c>
      <c r="K30" s="412">
        <v>2</v>
      </c>
    </row>
    <row r="31" spans="1:11" ht="12.75">
      <c r="A31" s="552"/>
      <c r="B31" s="557">
        <v>29</v>
      </c>
      <c r="C31" s="419" t="s">
        <v>266</v>
      </c>
      <c r="D31" s="419" t="s">
        <v>267</v>
      </c>
      <c r="E31" s="394" t="s">
        <v>333</v>
      </c>
      <c r="F31" s="395" t="s">
        <v>113</v>
      </c>
      <c r="G31" s="398">
        <v>39966</v>
      </c>
      <c r="H31" s="454">
        <v>287</v>
      </c>
      <c r="I31" s="454">
        <v>2551736</v>
      </c>
      <c r="J31" s="454">
        <v>4076</v>
      </c>
      <c r="K31" s="420">
        <v>3</v>
      </c>
    </row>
    <row r="32" spans="1:11" ht="12.75">
      <c r="A32" s="552"/>
      <c r="B32" s="557">
        <v>30</v>
      </c>
      <c r="C32" s="413" t="s">
        <v>346</v>
      </c>
      <c r="D32" s="413" t="s">
        <v>346</v>
      </c>
      <c r="E32" s="414" t="s">
        <v>221</v>
      </c>
      <c r="F32" s="415" t="s">
        <v>347</v>
      </c>
      <c r="G32" s="416">
        <v>40150</v>
      </c>
      <c r="H32" s="458">
        <v>483</v>
      </c>
      <c r="I32" s="458">
        <v>2424397</v>
      </c>
      <c r="J32" s="458">
        <v>3138</v>
      </c>
      <c r="K32" s="418"/>
    </row>
    <row r="33" spans="1:11" ht="12.75">
      <c r="A33" s="552"/>
      <c r="B33" s="557">
        <v>31</v>
      </c>
      <c r="C33" s="413" t="s">
        <v>231</v>
      </c>
      <c r="D33" s="413" t="s">
        <v>232</v>
      </c>
      <c r="E33" s="414" t="s">
        <v>221</v>
      </c>
      <c r="F33" s="415" t="s">
        <v>233</v>
      </c>
      <c r="G33" s="416">
        <v>39905</v>
      </c>
      <c r="H33" s="458">
        <v>388</v>
      </c>
      <c r="I33" s="458">
        <v>2222155</v>
      </c>
      <c r="J33" s="458">
        <v>3263</v>
      </c>
      <c r="K33" s="418"/>
    </row>
    <row r="34" spans="1:11" ht="12.75">
      <c r="A34" s="552"/>
      <c r="B34" s="557">
        <v>32</v>
      </c>
      <c r="C34" s="393" t="s">
        <v>102</v>
      </c>
      <c r="D34" s="393" t="s">
        <v>103</v>
      </c>
      <c r="E34" s="394" t="s">
        <v>333</v>
      </c>
      <c r="F34" s="395" t="s">
        <v>113</v>
      </c>
      <c r="G34" s="395" t="s">
        <v>104</v>
      </c>
      <c r="H34" s="454">
        <v>251</v>
      </c>
      <c r="I34" s="454">
        <v>2187602</v>
      </c>
      <c r="J34" s="523">
        <v>3580</v>
      </c>
      <c r="K34" s="420">
        <v>2</v>
      </c>
    </row>
    <row r="35" spans="1:11" ht="12.75">
      <c r="A35" s="552"/>
      <c r="B35" s="557">
        <v>33</v>
      </c>
      <c r="C35" s="413" t="s">
        <v>230</v>
      </c>
      <c r="D35" s="413" t="s">
        <v>230</v>
      </c>
      <c r="E35" s="414" t="s">
        <v>221</v>
      </c>
      <c r="F35" s="415" t="s">
        <v>194</v>
      </c>
      <c r="G35" s="416">
        <v>39940</v>
      </c>
      <c r="H35" s="458">
        <v>355</v>
      </c>
      <c r="I35" s="458">
        <v>2090390</v>
      </c>
      <c r="J35" s="458">
        <v>3417</v>
      </c>
      <c r="K35" s="418">
        <v>2</v>
      </c>
    </row>
    <row r="36" spans="1:11" ht="12.75">
      <c r="A36" s="552"/>
      <c r="B36" s="557">
        <v>34</v>
      </c>
      <c r="C36" s="419" t="s">
        <v>299</v>
      </c>
      <c r="D36" s="419" t="s">
        <v>300</v>
      </c>
      <c r="E36" s="394" t="s">
        <v>333</v>
      </c>
      <c r="F36" s="395" t="s">
        <v>214</v>
      </c>
      <c r="G36" s="398">
        <v>40052</v>
      </c>
      <c r="H36" s="454">
        <v>324</v>
      </c>
      <c r="I36" s="454">
        <v>1877062</v>
      </c>
      <c r="J36" s="454">
        <v>2848</v>
      </c>
      <c r="K36" s="420">
        <v>3</v>
      </c>
    </row>
    <row r="37" spans="1:11" ht="12.75">
      <c r="A37" s="552"/>
      <c r="B37" s="557">
        <v>35</v>
      </c>
      <c r="C37" s="393" t="s">
        <v>284</v>
      </c>
      <c r="D37" s="393" t="s">
        <v>285</v>
      </c>
      <c r="E37" s="394" t="s">
        <v>333</v>
      </c>
      <c r="F37" s="395" t="s">
        <v>227</v>
      </c>
      <c r="G37" s="398">
        <v>39884</v>
      </c>
      <c r="H37" s="454">
        <v>148</v>
      </c>
      <c r="I37" s="454">
        <v>1858001</v>
      </c>
      <c r="J37" s="523">
        <v>2392</v>
      </c>
      <c r="K37" s="420">
        <v>2</v>
      </c>
    </row>
    <row r="38" spans="1:11" ht="12.75">
      <c r="A38" s="552"/>
      <c r="B38" s="557">
        <v>36</v>
      </c>
      <c r="C38" s="368" t="s">
        <v>348</v>
      </c>
      <c r="D38" s="368" t="s">
        <v>349</v>
      </c>
      <c r="E38" s="369" t="s">
        <v>259</v>
      </c>
      <c r="F38" s="370" t="s">
        <v>140</v>
      </c>
      <c r="G38" s="371">
        <v>40171</v>
      </c>
      <c r="H38" s="467">
        <v>94</v>
      </c>
      <c r="I38" s="450">
        <v>1793105</v>
      </c>
      <c r="J38" s="450">
        <v>1732</v>
      </c>
      <c r="K38" s="406">
        <v>5</v>
      </c>
    </row>
    <row r="39" spans="1:11" ht="12.75">
      <c r="A39" s="552"/>
      <c r="B39" s="557">
        <v>37</v>
      </c>
      <c r="C39" s="419" t="s">
        <v>319</v>
      </c>
      <c r="D39" s="419" t="s">
        <v>320</v>
      </c>
      <c r="E39" s="394" t="s">
        <v>333</v>
      </c>
      <c r="F39" s="395" t="s">
        <v>321</v>
      </c>
      <c r="G39" s="398">
        <v>40087</v>
      </c>
      <c r="H39" s="454">
        <v>232</v>
      </c>
      <c r="I39" s="454">
        <v>1781236</v>
      </c>
      <c r="J39" s="454">
        <v>2310</v>
      </c>
      <c r="K39" s="420">
        <v>4</v>
      </c>
    </row>
    <row r="40" spans="1:11" ht="12.75">
      <c r="A40" s="552"/>
      <c r="B40" s="557">
        <v>38</v>
      </c>
      <c r="C40" s="374" t="s">
        <v>340</v>
      </c>
      <c r="D40" s="374" t="s">
        <v>298</v>
      </c>
      <c r="E40" s="375" t="s">
        <v>260</v>
      </c>
      <c r="F40" s="376" t="s">
        <v>214</v>
      </c>
      <c r="G40" s="377">
        <v>40052</v>
      </c>
      <c r="H40" s="500">
        <v>368</v>
      </c>
      <c r="I40" s="500">
        <v>1499607</v>
      </c>
      <c r="J40" s="500">
        <v>2472</v>
      </c>
      <c r="K40" s="379" t="s">
        <v>255</v>
      </c>
    </row>
    <row r="41" spans="1:11" ht="12.75">
      <c r="A41" s="552"/>
      <c r="B41" s="557">
        <v>39</v>
      </c>
      <c r="C41" s="542" t="s">
        <v>350</v>
      </c>
      <c r="D41" s="543"/>
      <c r="E41" s="543" t="s">
        <v>351</v>
      </c>
      <c r="F41" s="544" t="s">
        <v>345</v>
      </c>
      <c r="G41" s="545">
        <v>40122</v>
      </c>
      <c r="H41" s="546">
        <v>184</v>
      </c>
      <c r="I41" s="546">
        <v>1263660</v>
      </c>
      <c r="J41" s="546">
        <v>2231</v>
      </c>
      <c r="K41" s="546"/>
    </row>
    <row r="42" spans="1:11" ht="12.75">
      <c r="A42" s="552"/>
      <c r="B42" s="557">
        <v>40</v>
      </c>
      <c r="C42" s="387" t="s">
        <v>317</v>
      </c>
      <c r="D42" s="387" t="s">
        <v>318</v>
      </c>
      <c r="E42" s="388" t="s">
        <v>63</v>
      </c>
      <c r="F42" s="389" t="s">
        <v>224</v>
      </c>
      <c r="G42" s="390">
        <v>40094</v>
      </c>
      <c r="H42" s="455">
        <v>192</v>
      </c>
      <c r="I42" s="455">
        <v>1247415</v>
      </c>
      <c r="J42" s="519">
        <v>1873</v>
      </c>
      <c r="K42" s="392">
        <v>3</v>
      </c>
    </row>
    <row r="43" spans="1:11" ht="12.75">
      <c r="A43" s="552"/>
      <c r="B43" s="557">
        <v>41</v>
      </c>
      <c r="C43" s="419" t="s">
        <v>324</v>
      </c>
      <c r="D43" s="419" t="s">
        <v>325</v>
      </c>
      <c r="E43" s="394" t="s">
        <v>333</v>
      </c>
      <c r="F43" s="395" t="s">
        <v>199</v>
      </c>
      <c r="G43" s="398">
        <v>40115</v>
      </c>
      <c r="H43" s="454">
        <v>124</v>
      </c>
      <c r="I43" s="454">
        <v>1204094</v>
      </c>
      <c r="J43" s="454">
        <v>1356</v>
      </c>
      <c r="K43" s="420">
        <v>2</v>
      </c>
    </row>
    <row r="44" spans="1:11" ht="12.75">
      <c r="A44" s="552"/>
      <c r="B44" s="557">
        <v>42</v>
      </c>
      <c r="C44" s="368" t="s">
        <v>225</v>
      </c>
      <c r="D44" s="368" t="s">
        <v>226</v>
      </c>
      <c r="E44" s="369" t="s">
        <v>259</v>
      </c>
      <c r="F44" s="370" t="s">
        <v>71</v>
      </c>
      <c r="G44" s="371">
        <v>39947</v>
      </c>
      <c r="H44" s="465">
        <v>203</v>
      </c>
      <c r="I44" s="453">
        <v>1203145</v>
      </c>
      <c r="J44" s="450">
        <v>1616</v>
      </c>
      <c r="K44" s="373"/>
    </row>
    <row r="45" spans="1:11" ht="12.75">
      <c r="A45" s="552"/>
      <c r="B45" s="557">
        <v>43</v>
      </c>
      <c r="C45" s="393" t="s">
        <v>277</v>
      </c>
      <c r="D45" s="393" t="s">
        <v>278</v>
      </c>
      <c r="E45" s="394" t="s">
        <v>333</v>
      </c>
      <c r="F45" s="395" t="s">
        <v>195</v>
      </c>
      <c r="G45" s="398">
        <v>39856</v>
      </c>
      <c r="H45" s="454">
        <v>252</v>
      </c>
      <c r="I45" s="454">
        <v>1192600</v>
      </c>
      <c r="J45" s="523">
        <v>2284</v>
      </c>
      <c r="K45" s="420">
        <v>2</v>
      </c>
    </row>
    <row r="46" spans="1:11" ht="12.75">
      <c r="A46" s="552"/>
      <c r="B46" s="557">
        <v>44</v>
      </c>
      <c r="C46" s="433" t="s">
        <v>309</v>
      </c>
      <c r="D46" s="433" t="s">
        <v>310</v>
      </c>
      <c r="E46" s="434" t="s">
        <v>288</v>
      </c>
      <c r="F46" s="435" t="s">
        <v>234</v>
      </c>
      <c r="G46" s="436">
        <v>39926</v>
      </c>
      <c r="H46" s="470">
        <v>218</v>
      </c>
      <c r="I46" s="470">
        <v>1181120</v>
      </c>
      <c r="J46" s="521">
        <v>2354</v>
      </c>
      <c r="K46" s="438">
        <v>2</v>
      </c>
    </row>
    <row r="47" spans="1:11" ht="12.75">
      <c r="A47" s="552"/>
      <c r="B47" s="557">
        <v>45</v>
      </c>
      <c r="C47" s="368" t="s">
        <v>352</v>
      </c>
      <c r="D47" s="368" t="s">
        <v>352</v>
      </c>
      <c r="E47" s="369" t="s">
        <v>259</v>
      </c>
      <c r="F47" s="370" t="s">
        <v>353</v>
      </c>
      <c r="G47" s="371">
        <v>40164</v>
      </c>
      <c r="H47" s="467">
        <v>114</v>
      </c>
      <c r="I47" s="450">
        <v>1177670</v>
      </c>
      <c r="J47" s="450">
        <v>1199</v>
      </c>
      <c r="K47" s="406">
        <v>3</v>
      </c>
    </row>
    <row r="48" spans="1:11" ht="12.75">
      <c r="A48" s="552"/>
      <c r="B48" s="557">
        <v>46</v>
      </c>
      <c r="C48" s="368" t="s">
        <v>128</v>
      </c>
      <c r="D48" s="368" t="s">
        <v>145</v>
      </c>
      <c r="E48" s="369" t="s">
        <v>259</v>
      </c>
      <c r="F48" s="370" t="s">
        <v>199</v>
      </c>
      <c r="G48" s="371">
        <v>39828</v>
      </c>
      <c r="H48" s="465">
        <v>172</v>
      </c>
      <c r="I48" s="465">
        <v>1171910</v>
      </c>
      <c r="J48" s="453">
        <v>1810</v>
      </c>
      <c r="K48" s="373"/>
    </row>
    <row r="49" spans="1:11" ht="12.75">
      <c r="A49" s="552"/>
      <c r="B49" s="557">
        <v>47</v>
      </c>
      <c r="C49" s="393" t="s">
        <v>125</v>
      </c>
      <c r="D49" s="393" t="s">
        <v>125</v>
      </c>
      <c r="E49" s="394" t="s">
        <v>333</v>
      </c>
      <c r="F49" s="395" t="s">
        <v>199</v>
      </c>
      <c r="G49" s="395" t="s">
        <v>101</v>
      </c>
      <c r="H49" s="454">
        <v>142</v>
      </c>
      <c r="I49" s="454">
        <v>1157006</v>
      </c>
      <c r="J49" s="523">
        <v>2165</v>
      </c>
      <c r="K49" s="420">
        <v>2</v>
      </c>
    </row>
    <row r="50" spans="1:11" ht="12.75">
      <c r="A50" s="552"/>
      <c r="B50" s="557">
        <v>48</v>
      </c>
      <c r="C50" s="393" t="s">
        <v>155</v>
      </c>
      <c r="D50" s="393" t="s">
        <v>156</v>
      </c>
      <c r="E50" s="394" t="s">
        <v>333</v>
      </c>
      <c r="F50" s="395" t="s">
        <v>228</v>
      </c>
      <c r="G50" s="398">
        <v>39891</v>
      </c>
      <c r="H50" s="454">
        <v>151</v>
      </c>
      <c r="I50" s="454">
        <v>1075790</v>
      </c>
      <c r="J50" s="523">
        <v>2366</v>
      </c>
      <c r="K50" s="420">
        <v>2</v>
      </c>
    </row>
    <row r="51" spans="1:11" ht="12.75">
      <c r="A51" s="552"/>
      <c r="B51" s="557">
        <v>49</v>
      </c>
      <c r="C51" s="421" t="s">
        <v>135</v>
      </c>
      <c r="D51" s="421" t="s">
        <v>135</v>
      </c>
      <c r="E51" s="422" t="s">
        <v>122</v>
      </c>
      <c r="F51" s="423" t="s">
        <v>223</v>
      </c>
      <c r="G51" s="424">
        <v>39856</v>
      </c>
      <c r="H51" s="468">
        <v>191</v>
      </c>
      <c r="I51" s="468">
        <v>1050950</v>
      </c>
      <c r="J51" s="530">
        <v>2310</v>
      </c>
      <c r="K51" s="426">
        <v>3</v>
      </c>
    </row>
    <row r="52" spans="1:11" ht="12.75">
      <c r="A52" s="552"/>
      <c r="B52" s="557">
        <v>50</v>
      </c>
      <c r="C52" s="368" t="s">
        <v>143</v>
      </c>
      <c r="D52" s="368" t="s">
        <v>143</v>
      </c>
      <c r="E52" s="369" t="s">
        <v>259</v>
      </c>
      <c r="F52" s="370" t="s">
        <v>224</v>
      </c>
      <c r="G52" s="371">
        <v>39835</v>
      </c>
      <c r="H52" s="465">
        <v>180</v>
      </c>
      <c r="I52" s="465">
        <v>1007730</v>
      </c>
      <c r="J52" s="453">
        <v>1362</v>
      </c>
      <c r="K52" s="373"/>
    </row>
    <row r="53" spans="1:11" ht="12.75">
      <c r="A53" s="552"/>
      <c r="B53" s="557">
        <v>51</v>
      </c>
      <c r="C53" s="374" t="s">
        <v>138</v>
      </c>
      <c r="D53" s="374" t="s">
        <v>146</v>
      </c>
      <c r="E53" s="375" t="s">
        <v>260</v>
      </c>
      <c r="F53" s="375" t="s">
        <v>194</v>
      </c>
      <c r="G53" s="377">
        <v>39849</v>
      </c>
      <c r="H53" s="553">
        <v>221</v>
      </c>
      <c r="I53" s="553">
        <v>971579</v>
      </c>
      <c r="J53" s="553">
        <v>1377</v>
      </c>
      <c r="K53" s="382">
        <v>3</v>
      </c>
    </row>
    <row r="54" spans="1:11" ht="12.75">
      <c r="A54" s="552"/>
      <c r="B54" s="557">
        <v>52</v>
      </c>
      <c r="C54" s="421" t="s">
        <v>301</v>
      </c>
      <c r="D54" s="421" t="s">
        <v>302</v>
      </c>
      <c r="E54" s="422" t="s">
        <v>122</v>
      </c>
      <c r="F54" s="423" t="s">
        <v>270</v>
      </c>
      <c r="G54" s="424">
        <v>40038</v>
      </c>
      <c r="H54" s="468">
        <v>239</v>
      </c>
      <c r="I54" s="468">
        <v>936400</v>
      </c>
      <c r="J54" s="530">
        <v>1576</v>
      </c>
      <c r="K54" s="426">
        <v>3</v>
      </c>
    </row>
    <row r="55" spans="1:11" ht="12.75">
      <c r="A55" s="552"/>
      <c r="B55" s="557">
        <v>53</v>
      </c>
      <c r="C55" s="487" t="s">
        <v>360</v>
      </c>
      <c r="D55" s="487" t="s">
        <v>360</v>
      </c>
      <c r="E55" s="408" t="s">
        <v>185</v>
      </c>
      <c r="F55" s="409" t="s">
        <v>194</v>
      </c>
      <c r="G55" s="410">
        <v>40108</v>
      </c>
      <c r="H55" s="558">
        <v>129</v>
      </c>
      <c r="I55" s="558">
        <v>924970</v>
      </c>
      <c r="J55" s="457">
        <v>1062</v>
      </c>
      <c r="K55" s="412">
        <v>2</v>
      </c>
    </row>
    <row r="56" spans="1:11" ht="12.75">
      <c r="A56" s="554"/>
      <c r="B56" s="557">
        <v>54</v>
      </c>
      <c r="C56" s="421" t="s">
        <v>249</v>
      </c>
      <c r="D56" s="421" t="s">
        <v>249</v>
      </c>
      <c r="E56" s="422" t="s">
        <v>122</v>
      </c>
      <c r="F56" s="423" t="s">
        <v>223</v>
      </c>
      <c r="G56" s="424">
        <v>39975</v>
      </c>
      <c r="H56" s="468">
        <v>169</v>
      </c>
      <c r="I56" s="468">
        <v>914970</v>
      </c>
      <c r="J56" s="530">
        <v>1887</v>
      </c>
      <c r="K56" s="426">
        <v>3</v>
      </c>
    </row>
    <row r="57" spans="1:11" ht="12.75">
      <c r="A57" s="554"/>
      <c r="B57" s="557">
        <v>55</v>
      </c>
      <c r="C57" s="421" t="s">
        <v>268</v>
      </c>
      <c r="D57" s="421" t="s">
        <v>269</v>
      </c>
      <c r="E57" s="422" t="s">
        <v>122</v>
      </c>
      <c r="F57" s="423" t="s">
        <v>270</v>
      </c>
      <c r="G57" s="424">
        <v>39982</v>
      </c>
      <c r="H57" s="468">
        <v>215</v>
      </c>
      <c r="I57" s="468">
        <v>891270</v>
      </c>
      <c r="J57" s="530">
        <v>1817</v>
      </c>
      <c r="K57" s="426">
        <v>3</v>
      </c>
    </row>
    <row r="58" spans="1:11" ht="12.75">
      <c r="A58" s="554"/>
      <c r="B58" s="557">
        <v>56</v>
      </c>
      <c r="C58" s="407" t="s">
        <v>182</v>
      </c>
      <c r="D58" s="407" t="s">
        <v>183</v>
      </c>
      <c r="E58" s="408" t="s">
        <v>185</v>
      </c>
      <c r="F58" s="409" t="s">
        <v>206</v>
      </c>
      <c r="G58" s="410">
        <v>39870</v>
      </c>
      <c r="H58" s="457">
        <v>79</v>
      </c>
      <c r="I58" s="457">
        <v>507240</v>
      </c>
      <c r="J58" s="457">
        <v>609</v>
      </c>
      <c r="K58" s="412">
        <v>2</v>
      </c>
    </row>
    <row r="59" spans="1:11" ht="12.75">
      <c r="A59" s="554"/>
      <c r="B59" s="557">
        <v>57</v>
      </c>
      <c r="C59" s="487" t="s">
        <v>362</v>
      </c>
      <c r="D59" s="487" t="s">
        <v>365</v>
      </c>
      <c r="E59" s="408" t="s">
        <v>185</v>
      </c>
      <c r="F59" s="409" t="s">
        <v>194</v>
      </c>
      <c r="G59" s="410">
        <v>40172</v>
      </c>
      <c r="H59" s="558">
        <v>31</v>
      </c>
      <c r="I59" s="558">
        <v>482200</v>
      </c>
      <c r="J59" s="457">
        <v>484</v>
      </c>
      <c r="K59" s="412">
        <v>2</v>
      </c>
    </row>
    <row r="60" spans="1:11" ht="12.75">
      <c r="A60" s="554"/>
      <c r="B60" s="557">
        <v>58</v>
      </c>
      <c r="C60" s="407" t="s">
        <v>248</v>
      </c>
      <c r="D60" s="407" t="s">
        <v>256</v>
      </c>
      <c r="E60" s="408" t="s">
        <v>185</v>
      </c>
      <c r="F60" s="409" t="s">
        <v>257</v>
      </c>
      <c r="G60" s="410">
        <v>39954</v>
      </c>
      <c r="H60" s="457">
        <v>84</v>
      </c>
      <c r="I60" s="457">
        <v>479700</v>
      </c>
      <c r="J60" s="457">
        <v>563</v>
      </c>
      <c r="K60" s="412">
        <v>2</v>
      </c>
    </row>
    <row r="61" spans="1:11" ht="12.75">
      <c r="A61" s="554"/>
      <c r="B61" s="557">
        <v>59</v>
      </c>
      <c r="C61" s="421" t="s">
        <v>326</v>
      </c>
      <c r="D61" s="421" t="s">
        <v>327</v>
      </c>
      <c r="E61" s="422" t="s">
        <v>122</v>
      </c>
      <c r="F61" s="423" t="s">
        <v>195</v>
      </c>
      <c r="G61" s="424">
        <v>40094</v>
      </c>
      <c r="H61" s="468">
        <v>73</v>
      </c>
      <c r="I61" s="468">
        <v>241670</v>
      </c>
      <c r="J61" s="530">
        <v>456</v>
      </c>
      <c r="K61" s="426">
        <v>2</v>
      </c>
    </row>
    <row r="62" spans="1:11" ht="12.75">
      <c r="A62" s="554"/>
      <c r="B62" s="557">
        <v>60</v>
      </c>
      <c r="C62" s="433" t="s">
        <v>286</v>
      </c>
      <c r="D62" s="433" t="s">
        <v>287</v>
      </c>
      <c r="E62" s="434" t="s">
        <v>288</v>
      </c>
      <c r="F62" s="435" t="s">
        <v>194</v>
      </c>
      <c r="G62" s="436">
        <v>39961</v>
      </c>
      <c r="H62" s="470">
        <v>92</v>
      </c>
      <c r="I62" s="470">
        <v>233490</v>
      </c>
      <c r="J62" s="521">
        <v>367</v>
      </c>
      <c r="K62" s="438" t="s">
        <v>255</v>
      </c>
    </row>
    <row r="63" spans="1:11" ht="12.75">
      <c r="A63" s="554"/>
      <c r="B63" s="557">
        <v>61</v>
      </c>
      <c r="C63" s="421" t="s">
        <v>354</v>
      </c>
      <c r="D63" s="421" t="s">
        <v>355</v>
      </c>
      <c r="E63" s="422" t="s">
        <v>122</v>
      </c>
      <c r="F63" s="423" t="s">
        <v>356</v>
      </c>
      <c r="G63" s="424">
        <v>40157</v>
      </c>
      <c r="H63" s="468">
        <v>51</v>
      </c>
      <c r="I63" s="468">
        <v>147310</v>
      </c>
      <c r="J63" s="530">
        <v>215</v>
      </c>
      <c r="K63" s="426">
        <v>2</v>
      </c>
    </row>
    <row r="64" spans="1:11" ht="12.75">
      <c r="A64" s="554"/>
      <c r="B64" s="557">
        <v>62</v>
      </c>
      <c r="C64" s="487" t="s">
        <v>363</v>
      </c>
      <c r="D64" s="487" t="s">
        <v>366</v>
      </c>
      <c r="E64" s="408" t="s">
        <v>185</v>
      </c>
      <c r="F64" s="409" t="s">
        <v>7</v>
      </c>
      <c r="G64" s="410">
        <v>40178</v>
      </c>
      <c r="H64" s="558">
        <v>4</v>
      </c>
      <c r="I64" s="558">
        <v>139800</v>
      </c>
      <c r="J64" s="457">
        <v>129</v>
      </c>
      <c r="K64" s="412">
        <v>2</v>
      </c>
    </row>
    <row r="65" spans="1:11" ht="12.75">
      <c r="A65" s="554"/>
      <c r="B65" s="557">
        <v>63</v>
      </c>
      <c r="C65" s="421" t="s">
        <v>357</v>
      </c>
      <c r="D65" s="421" t="s">
        <v>357</v>
      </c>
      <c r="E65" s="422" t="s">
        <v>122</v>
      </c>
      <c r="F65" s="423" t="s">
        <v>358</v>
      </c>
      <c r="G65" s="424">
        <v>40178</v>
      </c>
      <c r="H65" s="468">
        <v>9</v>
      </c>
      <c r="I65" s="468">
        <v>135135</v>
      </c>
      <c r="J65" s="530">
        <v>259</v>
      </c>
      <c r="K65" s="426">
        <v>1</v>
      </c>
    </row>
    <row r="66" spans="8:10" ht="18">
      <c r="H66" s="208">
        <f>SUM(H3:H65)</f>
        <v>39233</v>
      </c>
      <c r="I66" s="208">
        <f>SUM(I3:I65)</f>
        <v>715819392</v>
      </c>
      <c r="J66" s="208">
        <f>SUM(J3:J65)</f>
        <v>783393</v>
      </c>
    </row>
  </sheetData>
  <mergeCells count="1">
    <mergeCell ref="A1:J1"/>
  </mergeCells>
  <dataValidations count="4">
    <dataValidation allowBlank="1" showInputMessage="1" showErrorMessage="1" error="A bemutató dátuma 2004.04.01 és 2005.12.31 közötti lehet! Lásd a kitöltési utasítást az előző munkafüzet-lapon!" sqref="G37:G38 G28"/>
    <dataValidation type="whole" allowBlank="1" showInputMessage="1" showErrorMessage="1" error="Csak egész számot lehet beírni!" sqref="H27:J28 K29:K38 H29:I38 H3:J4">
      <formula1>0</formula1>
      <formula2>999999999999</formula2>
    </dataValidation>
    <dataValidation type="whole" allowBlank="1" showInputMessage="1" showErrorMessage="1" error="Kópia egész szám lehet!" sqref="K27:K28">
      <formula1>1</formula1>
      <formula2>999</formula2>
    </dataValidation>
    <dataValidation allowBlank="1" showInputMessage="1" showErrorMessage="1" error="Egy x-et ítjon'" sqref="E27:E28"/>
  </dataValidations>
  <printOptions/>
  <pageMargins left="0.75" right="0.75" top="1" bottom="1" header="0.5" footer="0.5"/>
  <pageSetup horizontalDpi="600" verticalDpi="600" orientation="portrait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I3" sqref="I3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26.00390625" style="0" customWidth="1"/>
    <col min="4" max="4" width="12.57421875" style="0" customWidth="1"/>
    <col min="5" max="5" width="18.8515625" style="0" customWidth="1"/>
    <col min="6" max="6" width="13.421875" style="0" customWidth="1"/>
    <col min="7" max="7" width="8.00390625" style="0" customWidth="1"/>
    <col min="8" max="8" width="16.7109375" style="0" customWidth="1"/>
    <col min="9" max="9" width="11.57421875" style="0" customWidth="1"/>
    <col min="10" max="10" width="8.421875" style="0" customWidth="1"/>
  </cols>
  <sheetData>
    <row r="1" spans="1:10" ht="39" customHeight="1">
      <c r="A1" s="559" t="s">
        <v>127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ht="36">
      <c r="A2" s="51"/>
      <c r="B2" s="57" t="s">
        <v>9</v>
      </c>
      <c r="C2" s="57" t="s">
        <v>10</v>
      </c>
      <c r="D2" s="54" t="s">
        <v>11</v>
      </c>
      <c r="E2" s="55" t="s">
        <v>69</v>
      </c>
      <c r="F2" s="58" t="s">
        <v>52</v>
      </c>
      <c r="G2" s="55" t="s">
        <v>0</v>
      </c>
      <c r="H2" s="55" t="s">
        <v>68</v>
      </c>
      <c r="I2" s="56" t="s">
        <v>12</v>
      </c>
      <c r="J2" s="59" t="s">
        <v>13</v>
      </c>
    </row>
    <row r="3" spans="1:10" ht="12.75">
      <c r="A3" s="109">
        <v>1</v>
      </c>
      <c r="B3" s="154" t="s">
        <v>272</v>
      </c>
      <c r="C3" s="155" t="s">
        <v>273</v>
      </c>
      <c r="D3" s="156" t="s">
        <v>3</v>
      </c>
      <c r="E3" s="156" t="s">
        <v>71</v>
      </c>
      <c r="F3" s="157">
        <v>39863</v>
      </c>
      <c r="G3" s="93">
        <v>541</v>
      </c>
      <c r="H3" s="93">
        <v>35097875</v>
      </c>
      <c r="I3" s="235">
        <v>32654</v>
      </c>
      <c r="J3" s="158">
        <v>17</v>
      </c>
    </row>
    <row r="4" spans="1:10" ht="12.75">
      <c r="A4" s="109">
        <v>2</v>
      </c>
      <c r="B4" s="42" t="s">
        <v>75</v>
      </c>
      <c r="C4" s="43" t="s">
        <v>75</v>
      </c>
      <c r="D4" s="12" t="s">
        <v>44</v>
      </c>
      <c r="E4" s="48" t="s">
        <v>118</v>
      </c>
      <c r="F4" s="21">
        <v>39786</v>
      </c>
      <c r="G4" s="81">
        <v>1380</v>
      </c>
      <c r="H4" s="82">
        <v>21584425</v>
      </c>
      <c r="I4" s="83">
        <v>21546</v>
      </c>
      <c r="J4" s="40">
        <v>12</v>
      </c>
    </row>
    <row r="5" spans="1:10" ht="12.75">
      <c r="A5" s="109">
        <v>3</v>
      </c>
      <c r="B5" s="16" t="s">
        <v>26</v>
      </c>
      <c r="C5" s="16" t="s">
        <v>27</v>
      </c>
      <c r="D5" s="17" t="s">
        <v>2</v>
      </c>
      <c r="E5" s="26" t="s">
        <v>1</v>
      </c>
      <c r="F5" s="29">
        <v>39541</v>
      </c>
      <c r="G5" s="84">
        <v>1342</v>
      </c>
      <c r="H5" s="84">
        <v>15109106</v>
      </c>
      <c r="I5" s="85">
        <v>19174</v>
      </c>
      <c r="J5" s="35">
        <v>7</v>
      </c>
    </row>
    <row r="6" spans="1:10" ht="12.75">
      <c r="A6" s="109">
        <v>4</v>
      </c>
      <c r="B6" s="60" t="s">
        <v>72</v>
      </c>
      <c r="C6" s="60" t="s">
        <v>73</v>
      </c>
      <c r="D6" s="4" t="s">
        <v>14</v>
      </c>
      <c r="E6" s="61" t="s">
        <v>6</v>
      </c>
      <c r="F6" s="62">
        <v>39723</v>
      </c>
      <c r="G6" s="86">
        <v>1313</v>
      </c>
      <c r="H6" s="86">
        <v>13393225</v>
      </c>
      <c r="I6" s="87">
        <v>18000</v>
      </c>
      <c r="J6" s="53">
        <v>5</v>
      </c>
    </row>
    <row r="7" spans="1:10" ht="12.75">
      <c r="A7" s="109">
        <v>5</v>
      </c>
      <c r="B7" s="113" t="s">
        <v>130</v>
      </c>
      <c r="C7" s="114" t="s">
        <v>131</v>
      </c>
      <c r="D7" s="115" t="s">
        <v>2</v>
      </c>
      <c r="E7" s="116" t="s">
        <v>1</v>
      </c>
      <c r="F7" s="117">
        <v>39856</v>
      </c>
      <c r="G7" s="84">
        <v>644</v>
      </c>
      <c r="H7" s="84">
        <v>17809090</v>
      </c>
      <c r="I7" s="200">
        <v>16616</v>
      </c>
      <c r="J7" s="118">
        <v>12</v>
      </c>
    </row>
    <row r="8" spans="1:10" ht="12.75">
      <c r="A8" s="109">
        <v>6</v>
      </c>
      <c r="B8" s="15" t="s">
        <v>35</v>
      </c>
      <c r="C8" s="15" t="s">
        <v>32</v>
      </c>
      <c r="D8" s="8" t="s">
        <v>4</v>
      </c>
      <c r="E8" s="45" t="s">
        <v>8</v>
      </c>
      <c r="F8" s="25">
        <v>39569</v>
      </c>
      <c r="G8" s="88">
        <v>770</v>
      </c>
      <c r="H8" s="89">
        <v>9681389</v>
      </c>
      <c r="I8" s="90">
        <v>13544</v>
      </c>
      <c r="J8" s="37">
        <v>4</v>
      </c>
    </row>
    <row r="9" spans="1:10" ht="12.75">
      <c r="A9" s="109">
        <v>7</v>
      </c>
      <c r="B9" s="30" t="s">
        <v>56</v>
      </c>
      <c r="C9" s="31" t="s">
        <v>57</v>
      </c>
      <c r="D9" s="28" t="s">
        <v>63</v>
      </c>
      <c r="E9" s="46" t="s">
        <v>5</v>
      </c>
      <c r="F9" s="32">
        <v>39562</v>
      </c>
      <c r="G9" s="91">
        <v>709</v>
      </c>
      <c r="H9" s="91">
        <v>7913914</v>
      </c>
      <c r="I9" s="92">
        <v>11219</v>
      </c>
      <c r="J9" s="41">
        <v>3</v>
      </c>
    </row>
    <row r="10" spans="1:10" ht="12.75">
      <c r="A10" s="109">
        <v>8</v>
      </c>
      <c r="B10" s="15" t="s">
        <v>36</v>
      </c>
      <c r="C10" s="15" t="s">
        <v>34</v>
      </c>
      <c r="D10" s="8" t="s">
        <v>4</v>
      </c>
      <c r="E10" s="45" t="s">
        <v>37</v>
      </c>
      <c r="F10" s="25">
        <v>39597</v>
      </c>
      <c r="G10" s="88">
        <v>674</v>
      </c>
      <c r="H10" s="89">
        <v>8580359</v>
      </c>
      <c r="I10" s="90">
        <v>10912</v>
      </c>
      <c r="J10" s="37">
        <v>2</v>
      </c>
    </row>
    <row r="11" spans="1:10" ht="12.75">
      <c r="A11" s="109">
        <v>9</v>
      </c>
      <c r="B11" s="15" t="s">
        <v>74</v>
      </c>
      <c r="C11" s="15" t="s">
        <v>67</v>
      </c>
      <c r="D11" s="8" t="s">
        <v>4</v>
      </c>
      <c r="E11" s="45" t="s">
        <v>1</v>
      </c>
      <c r="F11" s="25">
        <v>39744</v>
      </c>
      <c r="G11" s="89">
        <v>610</v>
      </c>
      <c r="H11" s="89">
        <v>7038456</v>
      </c>
      <c r="I11" s="95">
        <v>8553</v>
      </c>
      <c r="J11" s="37">
        <v>5</v>
      </c>
    </row>
    <row r="12" spans="1:10" ht="12.75">
      <c r="A12" s="109">
        <v>10</v>
      </c>
      <c r="B12" s="113" t="s">
        <v>139</v>
      </c>
      <c r="C12" s="114" t="s">
        <v>139</v>
      </c>
      <c r="D12" s="115" t="s">
        <v>2</v>
      </c>
      <c r="E12" s="116" t="s">
        <v>140</v>
      </c>
      <c r="F12" s="117">
        <v>39842</v>
      </c>
      <c r="G12" s="84">
        <v>714</v>
      </c>
      <c r="H12" s="84">
        <v>8257425</v>
      </c>
      <c r="I12" s="200">
        <v>7802</v>
      </c>
      <c r="J12" s="118">
        <v>10</v>
      </c>
    </row>
    <row r="13" spans="1:10" ht="12.75">
      <c r="A13" s="109">
        <v>11</v>
      </c>
      <c r="B13" s="33" t="s">
        <v>41</v>
      </c>
      <c r="C13" s="13" t="s">
        <v>42</v>
      </c>
      <c r="D13" s="12" t="s">
        <v>44</v>
      </c>
      <c r="E13" s="6" t="s">
        <v>43</v>
      </c>
      <c r="F13" s="22">
        <v>39583</v>
      </c>
      <c r="G13" s="81">
        <v>722</v>
      </c>
      <c r="H13" s="81">
        <v>4639663</v>
      </c>
      <c r="I13" s="96">
        <v>7697</v>
      </c>
      <c r="J13" s="40">
        <v>4</v>
      </c>
    </row>
    <row r="14" spans="1:10" ht="12.75">
      <c r="A14" s="109">
        <v>12</v>
      </c>
      <c r="B14" s="2" t="s">
        <v>28</v>
      </c>
      <c r="C14" s="2" t="s">
        <v>29</v>
      </c>
      <c r="D14" s="4" t="s">
        <v>14</v>
      </c>
      <c r="E14" s="47" t="s">
        <v>1</v>
      </c>
      <c r="F14" s="27">
        <v>39548</v>
      </c>
      <c r="G14" s="97">
        <v>705</v>
      </c>
      <c r="H14" s="97">
        <v>5012158</v>
      </c>
      <c r="I14" s="98">
        <v>6816</v>
      </c>
      <c r="J14" s="39">
        <v>5</v>
      </c>
    </row>
    <row r="15" spans="1:10" ht="12.75">
      <c r="A15" s="109">
        <v>13</v>
      </c>
      <c r="B15" s="15" t="s">
        <v>45</v>
      </c>
      <c r="C15" s="15" t="s">
        <v>46</v>
      </c>
      <c r="D15" s="8" t="s">
        <v>4</v>
      </c>
      <c r="E15" s="45" t="s">
        <v>1</v>
      </c>
      <c r="F15" s="24">
        <v>39625</v>
      </c>
      <c r="G15" s="99">
        <v>444</v>
      </c>
      <c r="H15" s="89">
        <v>4492569</v>
      </c>
      <c r="I15" s="90">
        <v>6046</v>
      </c>
      <c r="J15" s="37">
        <v>2</v>
      </c>
    </row>
    <row r="16" spans="1:10" ht="12.75">
      <c r="A16" s="109">
        <v>14</v>
      </c>
      <c r="B16" s="225" t="s">
        <v>290</v>
      </c>
      <c r="C16" s="173" t="s">
        <v>280</v>
      </c>
      <c r="D16" s="145" t="s">
        <v>14</v>
      </c>
      <c r="E16" s="226" t="s">
        <v>5</v>
      </c>
      <c r="F16" s="175">
        <v>39702</v>
      </c>
      <c r="G16" s="86">
        <v>873</v>
      </c>
      <c r="H16" s="86">
        <v>3526899</v>
      </c>
      <c r="I16" s="87">
        <v>6011</v>
      </c>
      <c r="J16" s="176">
        <v>8</v>
      </c>
    </row>
    <row r="17" spans="1:10" ht="12.75">
      <c r="A17" s="109">
        <v>15</v>
      </c>
      <c r="B17" s="75" t="s">
        <v>88</v>
      </c>
      <c r="C17" s="76" t="s">
        <v>89</v>
      </c>
      <c r="D17" s="77" t="s">
        <v>108</v>
      </c>
      <c r="E17" s="78" t="s">
        <v>117</v>
      </c>
      <c r="F17" s="79">
        <v>39751</v>
      </c>
      <c r="G17" s="102">
        <v>327</v>
      </c>
      <c r="H17" s="102">
        <v>3565515</v>
      </c>
      <c r="I17" s="103">
        <v>5919</v>
      </c>
      <c r="J17" s="80">
        <v>2</v>
      </c>
    </row>
    <row r="18" spans="1:10" ht="12.75">
      <c r="A18" s="109">
        <v>16</v>
      </c>
      <c r="B18" s="63" t="s">
        <v>120</v>
      </c>
      <c r="C18" s="64" t="s">
        <v>121</v>
      </c>
      <c r="D18" s="65" t="s">
        <v>122</v>
      </c>
      <c r="E18" s="66" t="s">
        <v>123</v>
      </c>
      <c r="F18" s="67">
        <v>39611</v>
      </c>
      <c r="G18" s="100">
        <v>358</v>
      </c>
      <c r="H18" s="100">
        <v>3196580</v>
      </c>
      <c r="I18" s="101">
        <v>5651</v>
      </c>
      <c r="J18" s="68">
        <v>2</v>
      </c>
    </row>
    <row r="19" spans="1:10" ht="12.75">
      <c r="A19" s="109">
        <v>17</v>
      </c>
      <c r="B19" s="75" t="s">
        <v>85</v>
      </c>
      <c r="C19" s="76" t="s">
        <v>86</v>
      </c>
      <c r="D19" s="77" t="s">
        <v>108</v>
      </c>
      <c r="E19" s="78" t="s">
        <v>117</v>
      </c>
      <c r="F19" s="79" t="s">
        <v>87</v>
      </c>
      <c r="G19" s="102">
        <v>396</v>
      </c>
      <c r="H19" s="102">
        <v>4207506</v>
      </c>
      <c r="I19" s="103">
        <v>5579</v>
      </c>
      <c r="J19" s="80">
        <v>2</v>
      </c>
    </row>
    <row r="20" spans="1:10" ht="12.75">
      <c r="A20" s="109">
        <v>18</v>
      </c>
      <c r="B20" s="75" t="s">
        <v>99</v>
      </c>
      <c r="C20" s="76" t="s">
        <v>100</v>
      </c>
      <c r="D20" s="77" t="s">
        <v>108</v>
      </c>
      <c r="E20" s="78" t="s">
        <v>112</v>
      </c>
      <c r="F20" s="79" t="s">
        <v>101</v>
      </c>
      <c r="G20" s="102">
        <v>260</v>
      </c>
      <c r="H20" s="102">
        <v>4221470</v>
      </c>
      <c r="I20" s="103">
        <v>5526</v>
      </c>
      <c r="J20" s="80">
        <v>2</v>
      </c>
    </row>
    <row r="21" spans="1:10" ht="12.75">
      <c r="A21" s="109">
        <v>19</v>
      </c>
      <c r="B21" s="75" t="s">
        <v>80</v>
      </c>
      <c r="C21" s="76" t="s">
        <v>81</v>
      </c>
      <c r="D21" s="77" t="s">
        <v>108</v>
      </c>
      <c r="E21" s="78" t="s">
        <v>114</v>
      </c>
      <c r="F21" s="79">
        <v>39695</v>
      </c>
      <c r="G21" s="102">
        <v>375</v>
      </c>
      <c r="H21" s="102">
        <v>2985303</v>
      </c>
      <c r="I21" s="103">
        <v>5476</v>
      </c>
      <c r="J21" s="80">
        <v>2</v>
      </c>
    </row>
    <row r="22" spans="1:10" ht="12.75">
      <c r="A22" s="109">
        <v>20</v>
      </c>
      <c r="B22" s="33" t="s">
        <v>30</v>
      </c>
      <c r="C22" s="13" t="s">
        <v>31</v>
      </c>
      <c r="D22" s="12" t="s">
        <v>44</v>
      </c>
      <c r="E22" s="6" t="s">
        <v>6</v>
      </c>
      <c r="F22" s="22">
        <v>39548</v>
      </c>
      <c r="G22" s="81">
        <v>641</v>
      </c>
      <c r="H22" s="81">
        <v>3050246</v>
      </c>
      <c r="I22" s="96">
        <v>5450</v>
      </c>
      <c r="J22" s="40">
        <v>4</v>
      </c>
    </row>
    <row r="23" spans="1:10" ht="12.75">
      <c r="A23" s="109">
        <v>21</v>
      </c>
      <c r="B23" s="15" t="s">
        <v>49</v>
      </c>
      <c r="C23" s="15" t="s">
        <v>50</v>
      </c>
      <c r="D23" s="8" t="s">
        <v>4</v>
      </c>
      <c r="E23" s="45" t="s">
        <v>51</v>
      </c>
      <c r="F23" s="24">
        <v>39681</v>
      </c>
      <c r="G23" s="89">
        <v>439</v>
      </c>
      <c r="H23" s="89">
        <v>4096497</v>
      </c>
      <c r="I23" s="95">
        <v>5346</v>
      </c>
      <c r="J23" s="38">
        <v>2</v>
      </c>
    </row>
    <row r="24" spans="1:10" ht="12.75">
      <c r="A24" s="109">
        <v>22</v>
      </c>
      <c r="B24" s="30" t="s">
        <v>60</v>
      </c>
      <c r="C24" s="30" t="s">
        <v>61</v>
      </c>
      <c r="D24" s="28" t="s">
        <v>63</v>
      </c>
      <c r="E24" s="49" t="s">
        <v>1</v>
      </c>
      <c r="F24" s="32">
        <v>39709</v>
      </c>
      <c r="G24" s="91">
        <v>388</v>
      </c>
      <c r="H24" s="91">
        <v>2674095</v>
      </c>
      <c r="I24" s="92">
        <v>4145</v>
      </c>
      <c r="J24" s="41">
        <v>2</v>
      </c>
    </row>
    <row r="25" spans="1:10" ht="12.75">
      <c r="A25" s="109">
        <v>23</v>
      </c>
      <c r="B25" s="15" t="s">
        <v>33</v>
      </c>
      <c r="C25" s="15" t="s">
        <v>33</v>
      </c>
      <c r="D25" s="8" t="s">
        <v>4</v>
      </c>
      <c r="E25" s="45" t="s">
        <v>111</v>
      </c>
      <c r="F25" s="25">
        <v>39576</v>
      </c>
      <c r="G25" s="88">
        <v>422</v>
      </c>
      <c r="H25" s="89">
        <v>2700114</v>
      </c>
      <c r="I25" s="90">
        <v>4015</v>
      </c>
      <c r="J25" s="37">
        <v>2</v>
      </c>
    </row>
    <row r="26" spans="1:10" ht="12.75">
      <c r="A26" s="109">
        <v>24</v>
      </c>
      <c r="B26" s="15" t="s">
        <v>47</v>
      </c>
      <c r="C26" s="15" t="s">
        <v>48</v>
      </c>
      <c r="D26" s="8" t="s">
        <v>4</v>
      </c>
      <c r="E26" s="45" t="s">
        <v>7</v>
      </c>
      <c r="F26" s="24">
        <v>39660</v>
      </c>
      <c r="G26" s="89">
        <v>377</v>
      </c>
      <c r="H26" s="89">
        <v>2534348</v>
      </c>
      <c r="I26" s="95">
        <v>3876</v>
      </c>
      <c r="J26" s="38">
        <v>2</v>
      </c>
    </row>
    <row r="27" spans="1:10" ht="12.75">
      <c r="A27" s="109">
        <v>25</v>
      </c>
      <c r="B27" s="30" t="s">
        <v>58</v>
      </c>
      <c r="C27" s="30" t="s">
        <v>59</v>
      </c>
      <c r="D27" s="28" t="s">
        <v>63</v>
      </c>
      <c r="E27" s="50" t="s">
        <v>62</v>
      </c>
      <c r="F27" s="32">
        <v>39688</v>
      </c>
      <c r="G27" s="91">
        <v>350</v>
      </c>
      <c r="H27" s="91">
        <v>2603346</v>
      </c>
      <c r="I27" s="92">
        <v>3856</v>
      </c>
      <c r="J27" s="41">
        <v>2</v>
      </c>
    </row>
    <row r="28" spans="1:10" ht="12.75">
      <c r="A28" s="109">
        <v>26</v>
      </c>
      <c r="B28" s="70" t="s">
        <v>76</v>
      </c>
      <c r="C28" s="71" t="s">
        <v>77</v>
      </c>
      <c r="D28" s="11" t="s">
        <v>4</v>
      </c>
      <c r="E28" s="72" t="s">
        <v>109</v>
      </c>
      <c r="F28" s="73">
        <v>39786</v>
      </c>
      <c r="G28" s="89">
        <v>342</v>
      </c>
      <c r="H28" s="99">
        <v>2687660</v>
      </c>
      <c r="I28" s="104">
        <v>3800</v>
      </c>
      <c r="J28" s="74">
        <v>3</v>
      </c>
    </row>
    <row r="29" spans="1:10" ht="12.75">
      <c r="A29" s="109">
        <v>27</v>
      </c>
      <c r="B29" s="15" t="s">
        <v>25</v>
      </c>
      <c r="C29" s="15" t="s">
        <v>25</v>
      </c>
      <c r="D29" s="8" t="s">
        <v>4</v>
      </c>
      <c r="E29" s="45" t="s">
        <v>7</v>
      </c>
      <c r="F29" s="25">
        <v>39527</v>
      </c>
      <c r="G29" s="88">
        <v>459</v>
      </c>
      <c r="H29" s="89">
        <v>2335467</v>
      </c>
      <c r="I29" s="90">
        <v>3764</v>
      </c>
      <c r="J29" s="37">
        <v>2</v>
      </c>
    </row>
    <row r="30" spans="1:10" ht="12.75">
      <c r="A30" s="109">
        <v>28</v>
      </c>
      <c r="B30" s="15" t="s">
        <v>53</v>
      </c>
      <c r="C30" s="15" t="s">
        <v>54</v>
      </c>
      <c r="D30" s="8" t="s">
        <v>4</v>
      </c>
      <c r="E30" s="45" t="s">
        <v>55</v>
      </c>
      <c r="F30" s="24">
        <v>39709</v>
      </c>
      <c r="G30" s="89">
        <v>241</v>
      </c>
      <c r="H30" s="89">
        <v>2218500</v>
      </c>
      <c r="I30" s="95">
        <v>3720</v>
      </c>
      <c r="J30" s="38">
        <v>2</v>
      </c>
    </row>
    <row r="31" spans="1:10" ht="12.75">
      <c r="A31" s="109">
        <v>29</v>
      </c>
      <c r="B31" s="75" t="s">
        <v>84</v>
      </c>
      <c r="C31" s="76" t="s">
        <v>84</v>
      </c>
      <c r="D31" s="77" t="s">
        <v>108</v>
      </c>
      <c r="E31" s="78" t="s">
        <v>114</v>
      </c>
      <c r="F31" s="79">
        <v>39709</v>
      </c>
      <c r="G31" s="102">
        <v>147</v>
      </c>
      <c r="H31" s="102">
        <v>1717310</v>
      </c>
      <c r="I31" s="103">
        <v>3123</v>
      </c>
      <c r="J31" s="80">
        <v>2</v>
      </c>
    </row>
    <row r="32" spans="1:10" ht="12.75">
      <c r="A32" s="109">
        <v>30</v>
      </c>
      <c r="B32" s="30" t="s">
        <v>64</v>
      </c>
      <c r="C32" s="30" t="s">
        <v>65</v>
      </c>
      <c r="D32" s="28" t="s">
        <v>63</v>
      </c>
      <c r="E32" s="49" t="s">
        <v>70</v>
      </c>
      <c r="F32" s="32">
        <v>39730</v>
      </c>
      <c r="G32" s="91">
        <v>322</v>
      </c>
      <c r="H32" s="91">
        <v>2148455</v>
      </c>
      <c r="I32" s="92">
        <v>3051</v>
      </c>
      <c r="J32" s="41">
        <v>2</v>
      </c>
    </row>
    <row r="33" spans="1:10" ht="12.75">
      <c r="A33" s="109">
        <v>31</v>
      </c>
      <c r="B33" s="15" t="s">
        <v>66</v>
      </c>
      <c r="C33" s="15" t="s">
        <v>66</v>
      </c>
      <c r="D33" s="8" t="s">
        <v>4</v>
      </c>
      <c r="E33" s="45" t="s">
        <v>71</v>
      </c>
      <c r="F33" s="24">
        <v>39730</v>
      </c>
      <c r="G33" s="89">
        <v>297</v>
      </c>
      <c r="H33" s="89">
        <v>1802365</v>
      </c>
      <c r="I33" s="95">
        <v>2545</v>
      </c>
      <c r="J33" s="38">
        <v>2</v>
      </c>
    </row>
    <row r="34" spans="1:10" ht="12.75">
      <c r="A34" s="109">
        <v>32</v>
      </c>
      <c r="B34" s="75" t="s">
        <v>102</v>
      </c>
      <c r="C34" s="76" t="s">
        <v>103</v>
      </c>
      <c r="D34" s="77" t="s">
        <v>108</v>
      </c>
      <c r="E34" s="78" t="s">
        <v>113</v>
      </c>
      <c r="F34" s="79" t="s">
        <v>104</v>
      </c>
      <c r="G34" s="102">
        <v>187</v>
      </c>
      <c r="H34" s="102">
        <v>1678410</v>
      </c>
      <c r="I34" s="103">
        <v>2512</v>
      </c>
      <c r="J34" s="80">
        <v>2</v>
      </c>
    </row>
    <row r="35" spans="1:10" ht="12.75">
      <c r="A35" s="109">
        <v>33</v>
      </c>
      <c r="B35" s="33" t="s">
        <v>38</v>
      </c>
      <c r="C35" s="13" t="s">
        <v>39</v>
      </c>
      <c r="D35" s="12" t="s">
        <v>44</v>
      </c>
      <c r="E35" s="14" t="s">
        <v>40</v>
      </c>
      <c r="F35" s="22">
        <v>39576</v>
      </c>
      <c r="G35" s="81">
        <v>305</v>
      </c>
      <c r="H35" s="81">
        <v>1204009</v>
      </c>
      <c r="I35" s="96">
        <v>2402</v>
      </c>
      <c r="J35" s="40">
        <v>2</v>
      </c>
    </row>
    <row r="36" spans="1:10" ht="12.75">
      <c r="A36" s="109">
        <v>34</v>
      </c>
      <c r="B36" s="119" t="s">
        <v>141</v>
      </c>
      <c r="C36" s="119" t="s">
        <v>141</v>
      </c>
      <c r="D36" s="120" t="s">
        <v>44</v>
      </c>
      <c r="E36" s="121" t="s">
        <v>142</v>
      </c>
      <c r="F36" s="122">
        <v>39835</v>
      </c>
      <c r="G36" s="81">
        <v>329</v>
      </c>
      <c r="H36" s="82">
        <v>3495161</v>
      </c>
      <c r="I36" s="83">
        <v>2311</v>
      </c>
      <c r="J36" s="123">
        <v>3</v>
      </c>
    </row>
    <row r="37" spans="1:10" ht="12.75">
      <c r="A37" s="109">
        <v>35</v>
      </c>
      <c r="B37" s="105" t="s">
        <v>281</v>
      </c>
      <c r="C37" s="105" t="s">
        <v>281</v>
      </c>
      <c r="D37" s="106" t="s">
        <v>108</v>
      </c>
      <c r="E37" s="107" t="s">
        <v>113</v>
      </c>
      <c r="F37" s="151">
        <v>39716</v>
      </c>
      <c r="G37" s="102">
        <v>158</v>
      </c>
      <c r="H37" s="102">
        <v>1106380</v>
      </c>
      <c r="I37" s="103">
        <v>2046</v>
      </c>
      <c r="J37" s="230">
        <v>2</v>
      </c>
    </row>
    <row r="38" spans="1:10" ht="12.75">
      <c r="A38" s="109">
        <v>36</v>
      </c>
      <c r="B38" s="75" t="s">
        <v>82</v>
      </c>
      <c r="C38" s="76" t="s">
        <v>83</v>
      </c>
      <c r="D38" s="77" t="s">
        <v>108</v>
      </c>
      <c r="E38" s="78" t="s">
        <v>117</v>
      </c>
      <c r="F38" s="79">
        <v>39702</v>
      </c>
      <c r="G38" s="102">
        <v>177</v>
      </c>
      <c r="H38" s="102">
        <v>1195732</v>
      </c>
      <c r="I38" s="103">
        <v>1878</v>
      </c>
      <c r="J38" s="80">
        <v>2</v>
      </c>
    </row>
    <row r="39" spans="1:10" ht="12.75">
      <c r="A39" s="109">
        <v>37</v>
      </c>
      <c r="B39" s="75" t="s">
        <v>107</v>
      </c>
      <c r="C39" s="76" t="s">
        <v>107</v>
      </c>
      <c r="D39" s="77" t="s">
        <v>108</v>
      </c>
      <c r="E39" s="78" t="s">
        <v>110</v>
      </c>
      <c r="F39" s="79">
        <v>39541</v>
      </c>
      <c r="G39" s="102">
        <v>191</v>
      </c>
      <c r="H39" s="102">
        <v>862915</v>
      </c>
      <c r="I39" s="103">
        <v>1714</v>
      </c>
      <c r="J39" s="80">
        <v>2</v>
      </c>
    </row>
    <row r="40" spans="1:10" ht="12.75">
      <c r="A40" s="109">
        <v>38</v>
      </c>
      <c r="B40" s="75" t="s">
        <v>90</v>
      </c>
      <c r="C40" s="76" t="s">
        <v>91</v>
      </c>
      <c r="D40" s="77" t="s">
        <v>108</v>
      </c>
      <c r="E40" s="78" t="s">
        <v>5</v>
      </c>
      <c r="F40" s="79" t="s">
        <v>92</v>
      </c>
      <c r="G40" s="102">
        <v>172</v>
      </c>
      <c r="H40" s="102">
        <v>1043335</v>
      </c>
      <c r="I40" s="103">
        <v>1541</v>
      </c>
      <c r="J40" s="80">
        <v>2</v>
      </c>
    </row>
    <row r="41" spans="1:10" ht="12.75">
      <c r="A41" s="109">
        <v>39</v>
      </c>
      <c r="B41" s="124" t="s">
        <v>128</v>
      </c>
      <c r="C41" s="124" t="s">
        <v>145</v>
      </c>
      <c r="D41" s="125" t="s">
        <v>4</v>
      </c>
      <c r="E41" s="126" t="s">
        <v>112</v>
      </c>
      <c r="F41" s="127">
        <v>39828</v>
      </c>
      <c r="G41" s="89">
        <v>149</v>
      </c>
      <c r="H41" s="99">
        <v>1022480</v>
      </c>
      <c r="I41" s="104">
        <v>1535</v>
      </c>
      <c r="J41" s="128"/>
    </row>
    <row r="42" spans="1:10" ht="12.75">
      <c r="A42" s="109">
        <v>40</v>
      </c>
      <c r="B42" s="75" t="s">
        <v>105</v>
      </c>
      <c r="C42" s="76" t="s">
        <v>106</v>
      </c>
      <c r="D42" s="77" t="s">
        <v>108</v>
      </c>
      <c r="E42" s="78" t="s">
        <v>116</v>
      </c>
      <c r="F42" s="79">
        <v>39527</v>
      </c>
      <c r="G42" s="102">
        <v>155</v>
      </c>
      <c r="H42" s="102">
        <v>765860</v>
      </c>
      <c r="I42" s="103">
        <v>1445</v>
      </c>
      <c r="J42" s="80">
        <v>2</v>
      </c>
    </row>
    <row r="43" spans="1:10" ht="12.75">
      <c r="A43" s="109">
        <v>41</v>
      </c>
      <c r="B43" s="75" t="s">
        <v>97</v>
      </c>
      <c r="C43" s="76" t="s">
        <v>98</v>
      </c>
      <c r="D43" s="77" t="s">
        <v>108</v>
      </c>
      <c r="E43" s="78" t="s">
        <v>55</v>
      </c>
      <c r="F43" s="79">
        <v>39807</v>
      </c>
      <c r="G43" s="102">
        <v>82</v>
      </c>
      <c r="H43" s="102">
        <v>928400</v>
      </c>
      <c r="I43" s="103">
        <v>1421</v>
      </c>
      <c r="J43" s="80">
        <v>2</v>
      </c>
    </row>
    <row r="44" spans="1:10" ht="12.75">
      <c r="A44" s="109">
        <v>42</v>
      </c>
      <c r="B44" s="75" t="s">
        <v>93</v>
      </c>
      <c r="C44" s="76" t="s">
        <v>94</v>
      </c>
      <c r="D44" s="77" t="s">
        <v>108</v>
      </c>
      <c r="E44" s="78" t="s">
        <v>113</v>
      </c>
      <c r="F44" s="79">
        <v>39779</v>
      </c>
      <c r="G44" s="102">
        <v>176</v>
      </c>
      <c r="H44" s="102">
        <v>914080</v>
      </c>
      <c r="I44" s="103">
        <v>1369</v>
      </c>
      <c r="J44" s="80">
        <v>2</v>
      </c>
    </row>
    <row r="45" spans="1:10" ht="12.75">
      <c r="A45" s="109">
        <v>43</v>
      </c>
      <c r="B45" s="124" t="s">
        <v>143</v>
      </c>
      <c r="C45" s="124" t="s">
        <v>143</v>
      </c>
      <c r="D45" s="125" t="s">
        <v>4</v>
      </c>
      <c r="E45" s="126" t="s">
        <v>144</v>
      </c>
      <c r="F45" s="127">
        <v>39835</v>
      </c>
      <c r="G45" s="89">
        <v>162</v>
      </c>
      <c r="H45" s="99">
        <v>988380</v>
      </c>
      <c r="I45" s="104">
        <v>1329</v>
      </c>
      <c r="J45" s="128"/>
    </row>
    <row r="46" spans="1:10" ht="12.75">
      <c r="A46" s="109">
        <v>44</v>
      </c>
      <c r="B46" s="70" t="s">
        <v>78</v>
      </c>
      <c r="C46" s="71" t="s">
        <v>79</v>
      </c>
      <c r="D46" s="11" t="s">
        <v>4</v>
      </c>
      <c r="E46" s="72" t="s">
        <v>1</v>
      </c>
      <c r="F46" s="73">
        <v>39793</v>
      </c>
      <c r="G46" s="89">
        <v>166</v>
      </c>
      <c r="H46" s="99">
        <v>1050920</v>
      </c>
      <c r="I46" s="104">
        <v>1279</v>
      </c>
      <c r="J46" s="74">
        <v>2</v>
      </c>
    </row>
    <row r="47" spans="1:10" ht="12.75">
      <c r="A47" s="109">
        <v>45</v>
      </c>
      <c r="B47" s="75" t="s">
        <v>95</v>
      </c>
      <c r="C47" s="76" t="s">
        <v>96</v>
      </c>
      <c r="D47" s="77" t="s">
        <v>108</v>
      </c>
      <c r="E47" s="78" t="s">
        <v>115</v>
      </c>
      <c r="F47" s="79">
        <v>39786</v>
      </c>
      <c r="G47" s="102">
        <v>179</v>
      </c>
      <c r="H47" s="102">
        <v>811280</v>
      </c>
      <c r="I47" s="103">
        <v>1205</v>
      </c>
      <c r="J47" s="80">
        <v>2</v>
      </c>
    </row>
    <row r="48" spans="1:10" ht="12.75">
      <c r="A48" s="109">
        <v>46</v>
      </c>
      <c r="B48" s="124" t="s">
        <v>129</v>
      </c>
      <c r="C48" s="124" t="s">
        <v>129</v>
      </c>
      <c r="D48" s="125" t="s">
        <v>4</v>
      </c>
      <c r="E48" s="126" t="s">
        <v>1</v>
      </c>
      <c r="F48" s="127">
        <v>39870</v>
      </c>
      <c r="G48" s="89">
        <v>37</v>
      </c>
      <c r="H48" s="99">
        <v>970550</v>
      </c>
      <c r="I48" s="104">
        <v>1051</v>
      </c>
      <c r="J48" s="128">
        <v>3</v>
      </c>
    </row>
    <row r="49" spans="1:10" ht="12.75">
      <c r="A49" s="109">
        <v>47</v>
      </c>
      <c r="B49" s="105" t="s">
        <v>125</v>
      </c>
      <c r="C49" s="105" t="s">
        <v>125</v>
      </c>
      <c r="D49" s="106" t="s">
        <v>108</v>
      </c>
      <c r="E49" s="107" t="s">
        <v>112</v>
      </c>
      <c r="F49" s="107" t="s">
        <v>101</v>
      </c>
      <c r="G49" s="102">
        <v>100</v>
      </c>
      <c r="H49" s="102">
        <v>841775</v>
      </c>
      <c r="I49" s="103">
        <v>1047</v>
      </c>
      <c r="J49" s="108">
        <v>2</v>
      </c>
    </row>
    <row r="50" spans="1:10" ht="12.75">
      <c r="A50" s="109">
        <v>48</v>
      </c>
      <c r="B50" s="110" t="s">
        <v>135</v>
      </c>
      <c r="C50" s="110" t="s">
        <v>135</v>
      </c>
      <c r="D50" s="129" t="s">
        <v>136</v>
      </c>
      <c r="E50" s="111" t="s">
        <v>137</v>
      </c>
      <c r="F50" s="112">
        <v>39856</v>
      </c>
      <c r="G50" s="130">
        <v>81</v>
      </c>
      <c r="H50" s="130">
        <v>476430</v>
      </c>
      <c r="I50" s="204">
        <v>930</v>
      </c>
      <c r="J50" s="131">
        <v>3</v>
      </c>
    </row>
    <row r="51" spans="1:10" ht="12.75">
      <c r="A51" s="109">
        <v>49</v>
      </c>
      <c r="B51" s="105" t="s">
        <v>277</v>
      </c>
      <c r="C51" s="105" t="s">
        <v>278</v>
      </c>
      <c r="D51" s="106" t="s">
        <v>108</v>
      </c>
      <c r="E51" s="107" t="s">
        <v>6</v>
      </c>
      <c r="F51" s="151">
        <v>39480</v>
      </c>
      <c r="G51" s="102">
        <v>68</v>
      </c>
      <c r="H51" s="102">
        <v>412450</v>
      </c>
      <c r="I51" s="103">
        <v>821</v>
      </c>
      <c r="J51" s="230">
        <v>2</v>
      </c>
    </row>
    <row r="52" spans="1:10" ht="12.75">
      <c r="A52" s="109">
        <v>50</v>
      </c>
      <c r="B52" s="132" t="s">
        <v>132</v>
      </c>
      <c r="C52" s="132" t="s">
        <v>133</v>
      </c>
      <c r="D52" s="133" t="s">
        <v>63</v>
      </c>
      <c r="E52" s="134" t="s">
        <v>1</v>
      </c>
      <c r="F52" s="135">
        <v>39856</v>
      </c>
      <c r="G52" s="91">
        <v>139</v>
      </c>
      <c r="H52" s="91">
        <v>1425915</v>
      </c>
      <c r="I52" s="203" t="s">
        <v>134</v>
      </c>
      <c r="J52" s="136">
        <v>4</v>
      </c>
    </row>
    <row r="53" spans="1:10" ht="12.75">
      <c r="A53" s="109">
        <v>51</v>
      </c>
      <c r="B53" s="119" t="s">
        <v>138</v>
      </c>
      <c r="C53" s="119" t="s">
        <v>146</v>
      </c>
      <c r="D53" s="120" t="s">
        <v>44</v>
      </c>
      <c r="E53" s="121" t="s">
        <v>5</v>
      </c>
      <c r="F53" s="122">
        <v>39849</v>
      </c>
      <c r="G53" s="81">
        <v>146</v>
      </c>
      <c r="H53" s="82">
        <v>755295</v>
      </c>
      <c r="I53" s="206" t="s">
        <v>134</v>
      </c>
      <c r="J53" s="123">
        <v>3</v>
      </c>
    </row>
    <row r="54" spans="2:10" ht="12.75">
      <c r="B54" s="229"/>
      <c r="C54" s="229"/>
      <c r="D54" s="229"/>
      <c r="E54" s="229"/>
      <c r="F54" s="229"/>
      <c r="G54" s="234">
        <f>SUM(G3:G53)</f>
        <v>20741</v>
      </c>
      <c r="H54" s="234">
        <f>SUM(H3:H53)</f>
        <v>232831087</v>
      </c>
      <c r="I54" s="234">
        <f>SUM(I3:I53)</f>
        <v>289268</v>
      </c>
      <c r="J54" s="229"/>
    </row>
    <row r="57" ht="12.75">
      <c r="B57" s="3" t="s">
        <v>126</v>
      </c>
    </row>
    <row r="60" spans="2:10" ht="12.75">
      <c r="B60" s="229"/>
      <c r="C60" s="229"/>
      <c r="D60" s="229"/>
      <c r="E60" s="229"/>
      <c r="F60" s="229"/>
      <c r="G60" s="229"/>
      <c r="H60" s="229"/>
      <c r="I60" s="229"/>
      <c r="J60" s="229"/>
    </row>
    <row r="62" spans="2:10" ht="12.75">
      <c r="B62" s="229"/>
      <c r="C62" s="229"/>
      <c r="D62" s="229"/>
      <c r="E62" s="229"/>
      <c r="F62" s="229"/>
      <c r="G62" s="229"/>
      <c r="H62" s="229"/>
      <c r="I62" s="229"/>
      <c r="J62" s="229"/>
    </row>
    <row r="63" spans="2:10" ht="12.75">
      <c r="B63" s="229"/>
      <c r="C63" s="229"/>
      <c r="D63" s="229"/>
      <c r="E63" s="229"/>
      <c r="F63" s="229"/>
      <c r="G63" s="229"/>
      <c r="H63" s="229"/>
      <c r="I63" s="229"/>
      <c r="J63" s="229"/>
    </row>
  </sheetData>
  <mergeCells count="1">
    <mergeCell ref="A1:J1"/>
  </mergeCells>
  <dataValidations count="1">
    <dataValidation allowBlank="1" showInputMessage="1" showErrorMessage="1" error="Egy x-et ítjon'" sqref="D51"/>
  </dataValidations>
  <printOptions/>
  <pageMargins left="0.75" right="0.75" top="1" bottom="1" header="0.5" footer="0.5"/>
  <pageSetup horizontalDpi="600" verticalDpi="600" orientation="portrait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26.00390625" style="0" customWidth="1"/>
    <col min="4" max="4" width="12.57421875" style="0" customWidth="1"/>
    <col min="5" max="5" width="18.8515625" style="0" customWidth="1"/>
    <col min="6" max="6" width="13.421875" style="0" customWidth="1"/>
    <col min="7" max="7" width="8.00390625" style="0" customWidth="1"/>
    <col min="8" max="8" width="16.7109375" style="0" customWidth="1"/>
    <col min="9" max="9" width="11.57421875" style="0" customWidth="1"/>
    <col min="10" max="10" width="8.421875" style="0" customWidth="1"/>
  </cols>
  <sheetData>
    <row r="1" spans="1:10" ht="30" customHeight="1">
      <c r="A1" s="559" t="s">
        <v>147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ht="36">
      <c r="A2" s="51"/>
      <c r="B2" s="57" t="s">
        <v>9</v>
      </c>
      <c r="C2" s="57" t="s">
        <v>10</v>
      </c>
      <c r="D2" s="54" t="s">
        <v>11</v>
      </c>
      <c r="E2" s="55" t="s">
        <v>69</v>
      </c>
      <c r="F2" s="58" t="s">
        <v>52</v>
      </c>
      <c r="G2" s="55" t="s">
        <v>0</v>
      </c>
      <c r="H2" s="55" t="s">
        <v>68</v>
      </c>
      <c r="I2" s="56" t="s">
        <v>12</v>
      </c>
      <c r="J2" s="59" t="s">
        <v>13</v>
      </c>
    </row>
    <row r="3" spans="1:10" ht="12.75">
      <c r="A3" s="225">
        <v>1</v>
      </c>
      <c r="B3" s="154" t="s">
        <v>272</v>
      </c>
      <c r="C3" s="155" t="s">
        <v>273</v>
      </c>
      <c r="D3" s="156" t="s">
        <v>3</v>
      </c>
      <c r="E3" s="156" t="s">
        <v>71</v>
      </c>
      <c r="F3" s="157">
        <v>39863</v>
      </c>
      <c r="G3" s="93">
        <v>2371</v>
      </c>
      <c r="H3" s="93">
        <v>112561350</v>
      </c>
      <c r="I3" s="201">
        <v>104859</v>
      </c>
      <c r="J3" s="158">
        <v>17</v>
      </c>
    </row>
    <row r="4" spans="1:10" ht="12.75">
      <c r="A4" s="225">
        <v>2</v>
      </c>
      <c r="B4" s="159" t="s">
        <v>75</v>
      </c>
      <c r="C4" s="160" t="s">
        <v>75</v>
      </c>
      <c r="D4" s="120" t="s">
        <v>44</v>
      </c>
      <c r="E4" s="161" t="s">
        <v>118</v>
      </c>
      <c r="F4" s="162">
        <v>39786</v>
      </c>
      <c r="G4" s="81">
        <v>1453</v>
      </c>
      <c r="H4" s="82">
        <v>22017625</v>
      </c>
      <c r="I4" s="83">
        <v>23661</v>
      </c>
      <c r="J4" s="123">
        <v>12</v>
      </c>
    </row>
    <row r="5" spans="1:10" ht="12.75">
      <c r="A5" s="225">
        <v>3</v>
      </c>
      <c r="B5" s="113" t="s">
        <v>130</v>
      </c>
      <c r="C5" s="114" t="s">
        <v>131</v>
      </c>
      <c r="D5" s="115" t="s">
        <v>2</v>
      </c>
      <c r="E5" s="116" t="s">
        <v>1</v>
      </c>
      <c r="F5" s="117">
        <v>39856</v>
      </c>
      <c r="G5" s="84">
        <v>1073</v>
      </c>
      <c r="H5" s="84">
        <v>23511975</v>
      </c>
      <c r="I5" s="200">
        <v>22698</v>
      </c>
      <c r="J5" s="118">
        <v>12</v>
      </c>
    </row>
    <row r="6" spans="1:10" ht="12.75">
      <c r="A6" s="225">
        <v>4</v>
      </c>
      <c r="B6" s="164" t="s">
        <v>72</v>
      </c>
      <c r="C6" s="164" t="s">
        <v>73</v>
      </c>
      <c r="D6" s="145" t="s">
        <v>14</v>
      </c>
      <c r="E6" s="165" t="s">
        <v>6</v>
      </c>
      <c r="F6" s="166">
        <v>39723</v>
      </c>
      <c r="G6" s="86">
        <v>1350</v>
      </c>
      <c r="H6" s="86">
        <v>14312265</v>
      </c>
      <c r="I6" s="87">
        <v>20316</v>
      </c>
      <c r="J6" s="167">
        <v>5</v>
      </c>
    </row>
    <row r="7" spans="1:10" ht="12.75">
      <c r="A7" s="225">
        <v>5</v>
      </c>
      <c r="B7" s="114" t="s">
        <v>26</v>
      </c>
      <c r="C7" s="114" t="s">
        <v>27</v>
      </c>
      <c r="D7" s="115" t="s">
        <v>2</v>
      </c>
      <c r="E7" s="163" t="s">
        <v>1</v>
      </c>
      <c r="F7" s="117">
        <v>39541</v>
      </c>
      <c r="G7" s="84">
        <v>1342</v>
      </c>
      <c r="H7" s="84">
        <v>15109106</v>
      </c>
      <c r="I7" s="85">
        <v>19174</v>
      </c>
      <c r="J7" s="118">
        <v>7</v>
      </c>
    </row>
    <row r="8" spans="1:10" ht="12.75">
      <c r="A8" s="225">
        <v>6</v>
      </c>
      <c r="B8" s="124" t="s">
        <v>35</v>
      </c>
      <c r="C8" s="124" t="s">
        <v>32</v>
      </c>
      <c r="D8" s="125" t="s">
        <v>4</v>
      </c>
      <c r="E8" s="128" t="s">
        <v>8</v>
      </c>
      <c r="F8" s="168">
        <v>39569</v>
      </c>
      <c r="G8" s="88">
        <v>774</v>
      </c>
      <c r="H8" s="89">
        <v>9761389</v>
      </c>
      <c r="I8" s="90">
        <v>13704</v>
      </c>
      <c r="J8" s="169">
        <v>4</v>
      </c>
    </row>
    <row r="9" spans="1:10" ht="12.75">
      <c r="A9" s="225">
        <v>7</v>
      </c>
      <c r="B9" s="132" t="s">
        <v>56</v>
      </c>
      <c r="C9" s="170" t="s">
        <v>57</v>
      </c>
      <c r="D9" s="133" t="s">
        <v>63</v>
      </c>
      <c r="E9" s="136" t="s">
        <v>5</v>
      </c>
      <c r="F9" s="135">
        <v>39562</v>
      </c>
      <c r="G9" s="91">
        <v>724</v>
      </c>
      <c r="H9" s="91">
        <v>8099394</v>
      </c>
      <c r="I9" s="92">
        <v>11758</v>
      </c>
      <c r="J9" s="136">
        <v>3</v>
      </c>
    </row>
    <row r="10" spans="1:10" ht="12.75">
      <c r="A10" s="225">
        <v>8</v>
      </c>
      <c r="B10" s="124" t="s">
        <v>36</v>
      </c>
      <c r="C10" s="124" t="s">
        <v>34</v>
      </c>
      <c r="D10" s="125" t="s">
        <v>4</v>
      </c>
      <c r="E10" s="128" t="s">
        <v>37</v>
      </c>
      <c r="F10" s="168">
        <v>39597</v>
      </c>
      <c r="G10" s="88">
        <v>677</v>
      </c>
      <c r="H10" s="89">
        <v>8586159</v>
      </c>
      <c r="I10" s="90">
        <v>10922</v>
      </c>
      <c r="J10" s="169">
        <v>2</v>
      </c>
    </row>
    <row r="11" spans="1:10" ht="12.75">
      <c r="A11" s="225">
        <v>9</v>
      </c>
      <c r="B11" s="225" t="s">
        <v>289</v>
      </c>
      <c r="C11" s="173" t="s">
        <v>283</v>
      </c>
      <c r="D11" s="145" t="s">
        <v>154</v>
      </c>
      <c r="E11" s="226" t="s">
        <v>7</v>
      </c>
      <c r="F11" s="175">
        <v>39877</v>
      </c>
      <c r="G11" s="86">
        <v>362</v>
      </c>
      <c r="H11" s="227">
        <v>8756390</v>
      </c>
      <c r="I11" s="238">
        <v>9927</v>
      </c>
      <c r="J11" s="228">
        <v>4</v>
      </c>
    </row>
    <row r="12" spans="1:10" ht="12.75">
      <c r="A12" s="225">
        <v>10</v>
      </c>
      <c r="B12" s="113" t="s">
        <v>139</v>
      </c>
      <c r="C12" s="114" t="s">
        <v>139</v>
      </c>
      <c r="D12" s="115" t="s">
        <v>2</v>
      </c>
      <c r="E12" s="116" t="s">
        <v>140</v>
      </c>
      <c r="F12" s="117">
        <v>39842</v>
      </c>
      <c r="G12" s="84">
        <v>961</v>
      </c>
      <c r="H12" s="84">
        <v>9309605</v>
      </c>
      <c r="I12" s="200">
        <v>9556</v>
      </c>
      <c r="J12" s="118">
        <v>10</v>
      </c>
    </row>
    <row r="13" spans="1:10" ht="12.75">
      <c r="A13" s="225">
        <v>11</v>
      </c>
      <c r="B13" s="124" t="s">
        <v>74</v>
      </c>
      <c r="C13" s="124" t="s">
        <v>67</v>
      </c>
      <c r="D13" s="125" t="s">
        <v>4</v>
      </c>
      <c r="E13" s="128" t="s">
        <v>1</v>
      </c>
      <c r="F13" s="168">
        <v>39744</v>
      </c>
      <c r="G13" s="89">
        <v>616</v>
      </c>
      <c r="H13" s="89">
        <v>7158066</v>
      </c>
      <c r="I13" s="95">
        <v>8810</v>
      </c>
      <c r="J13" s="169">
        <v>5</v>
      </c>
    </row>
    <row r="14" spans="1:10" ht="12.75">
      <c r="A14" s="225">
        <v>12</v>
      </c>
      <c r="B14" s="171" t="s">
        <v>41</v>
      </c>
      <c r="C14" s="119" t="s">
        <v>42</v>
      </c>
      <c r="D14" s="120" t="s">
        <v>44</v>
      </c>
      <c r="E14" s="172" t="s">
        <v>43</v>
      </c>
      <c r="F14" s="122">
        <v>39583</v>
      </c>
      <c r="G14" s="81">
        <v>722</v>
      </c>
      <c r="H14" s="81">
        <v>4639663</v>
      </c>
      <c r="I14" s="96">
        <v>7697</v>
      </c>
      <c r="J14" s="123">
        <v>4</v>
      </c>
    </row>
    <row r="15" spans="1:10" ht="12.75">
      <c r="A15" s="225">
        <v>13</v>
      </c>
      <c r="B15" s="154" t="s">
        <v>159</v>
      </c>
      <c r="C15" s="155" t="s">
        <v>160</v>
      </c>
      <c r="D15" s="156" t="s">
        <v>3</v>
      </c>
      <c r="E15" s="156" t="s">
        <v>1</v>
      </c>
      <c r="F15" s="157">
        <v>39891</v>
      </c>
      <c r="G15" s="93">
        <v>356</v>
      </c>
      <c r="H15" s="93">
        <v>7648045</v>
      </c>
      <c r="I15" s="201">
        <v>7398</v>
      </c>
      <c r="J15" s="158">
        <v>7</v>
      </c>
    </row>
    <row r="16" spans="1:10" ht="12.75">
      <c r="A16" s="225">
        <v>14</v>
      </c>
      <c r="B16" s="173" t="s">
        <v>28</v>
      </c>
      <c r="C16" s="173" t="s">
        <v>29</v>
      </c>
      <c r="D16" s="145" t="s">
        <v>14</v>
      </c>
      <c r="E16" s="174" t="s">
        <v>1</v>
      </c>
      <c r="F16" s="175">
        <v>39548</v>
      </c>
      <c r="G16" s="97">
        <v>705</v>
      </c>
      <c r="H16" s="97">
        <v>5012158</v>
      </c>
      <c r="I16" s="98">
        <v>6816</v>
      </c>
      <c r="J16" s="176">
        <v>5</v>
      </c>
    </row>
    <row r="17" spans="1:10" ht="12.75">
      <c r="A17" s="225">
        <v>15</v>
      </c>
      <c r="B17" s="177" t="s">
        <v>99</v>
      </c>
      <c r="C17" s="178" t="s">
        <v>100</v>
      </c>
      <c r="D17" s="106" t="s">
        <v>108</v>
      </c>
      <c r="E17" s="179" t="s">
        <v>112</v>
      </c>
      <c r="F17" s="180" t="s">
        <v>101</v>
      </c>
      <c r="G17" s="102">
        <v>321</v>
      </c>
      <c r="H17" s="102">
        <v>5025710</v>
      </c>
      <c r="I17" s="103">
        <v>6563</v>
      </c>
      <c r="J17" s="181">
        <v>2</v>
      </c>
    </row>
    <row r="18" spans="1:10" ht="12.75">
      <c r="A18" s="225">
        <v>16</v>
      </c>
      <c r="B18" s="177" t="s">
        <v>88</v>
      </c>
      <c r="C18" s="178" t="s">
        <v>89</v>
      </c>
      <c r="D18" s="106" t="s">
        <v>108</v>
      </c>
      <c r="E18" s="179" t="s">
        <v>117</v>
      </c>
      <c r="F18" s="180">
        <v>39751</v>
      </c>
      <c r="G18" s="102">
        <v>351</v>
      </c>
      <c r="H18" s="102">
        <v>3850455</v>
      </c>
      <c r="I18" s="103">
        <v>6530</v>
      </c>
      <c r="J18" s="181">
        <v>2</v>
      </c>
    </row>
    <row r="19" spans="1:10" ht="12.75">
      <c r="A19" s="225">
        <v>17</v>
      </c>
      <c r="B19" s="225" t="s">
        <v>290</v>
      </c>
      <c r="C19" s="173" t="s">
        <v>280</v>
      </c>
      <c r="D19" s="145" t="s">
        <v>154</v>
      </c>
      <c r="E19" s="226" t="s">
        <v>5</v>
      </c>
      <c r="F19" s="175">
        <v>39702</v>
      </c>
      <c r="G19" s="86">
        <v>874</v>
      </c>
      <c r="H19" s="86">
        <v>3553299</v>
      </c>
      <c r="I19" s="238">
        <v>6118</v>
      </c>
      <c r="J19" s="228">
        <v>8</v>
      </c>
    </row>
    <row r="20" spans="1:10" ht="12.75">
      <c r="A20" s="225">
        <v>18</v>
      </c>
      <c r="B20" s="177" t="s">
        <v>85</v>
      </c>
      <c r="C20" s="178" t="s">
        <v>86</v>
      </c>
      <c r="D20" s="106" t="s">
        <v>108</v>
      </c>
      <c r="E20" s="179" t="s">
        <v>117</v>
      </c>
      <c r="F20" s="180" t="s">
        <v>87</v>
      </c>
      <c r="G20" s="102">
        <v>438</v>
      </c>
      <c r="H20" s="102">
        <v>4621796</v>
      </c>
      <c r="I20" s="103">
        <v>6112</v>
      </c>
      <c r="J20" s="181">
        <v>2</v>
      </c>
    </row>
    <row r="21" spans="1:10" ht="12.75">
      <c r="A21" s="225">
        <v>19</v>
      </c>
      <c r="B21" s="124" t="s">
        <v>45</v>
      </c>
      <c r="C21" s="124" t="s">
        <v>46</v>
      </c>
      <c r="D21" s="125" t="s">
        <v>4</v>
      </c>
      <c r="E21" s="128" t="s">
        <v>1</v>
      </c>
      <c r="F21" s="127">
        <v>39625</v>
      </c>
      <c r="G21" s="99">
        <v>446</v>
      </c>
      <c r="H21" s="89">
        <v>4528569</v>
      </c>
      <c r="I21" s="90">
        <v>6103</v>
      </c>
      <c r="J21" s="169">
        <v>2</v>
      </c>
    </row>
    <row r="22" spans="1:10" ht="12.75">
      <c r="A22" s="225">
        <v>20</v>
      </c>
      <c r="B22" s="124" t="s">
        <v>129</v>
      </c>
      <c r="C22" s="124" t="s">
        <v>129</v>
      </c>
      <c r="D22" s="125" t="s">
        <v>4</v>
      </c>
      <c r="E22" s="126" t="s">
        <v>1</v>
      </c>
      <c r="F22" s="127">
        <v>39870</v>
      </c>
      <c r="G22" s="89">
        <v>283</v>
      </c>
      <c r="H22" s="99">
        <v>5011806</v>
      </c>
      <c r="I22" s="104">
        <v>5664</v>
      </c>
      <c r="J22" s="128">
        <v>3</v>
      </c>
    </row>
    <row r="23" spans="1:10" ht="12.75">
      <c r="A23" s="225">
        <v>21</v>
      </c>
      <c r="B23" s="182" t="s">
        <v>120</v>
      </c>
      <c r="C23" s="183" t="s">
        <v>121</v>
      </c>
      <c r="D23" s="184" t="s">
        <v>122</v>
      </c>
      <c r="E23" s="185" t="s">
        <v>123</v>
      </c>
      <c r="F23" s="186">
        <v>39611</v>
      </c>
      <c r="G23" s="100">
        <v>358</v>
      </c>
      <c r="H23" s="100">
        <v>3196580</v>
      </c>
      <c r="I23" s="101">
        <v>5651</v>
      </c>
      <c r="J23" s="187">
        <v>2</v>
      </c>
    </row>
    <row r="24" spans="1:10" ht="12.75">
      <c r="A24" s="225">
        <v>22</v>
      </c>
      <c r="B24" s="177" t="s">
        <v>80</v>
      </c>
      <c r="C24" s="178" t="s">
        <v>81</v>
      </c>
      <c r="D24" s="106" t="s">
        <v>108</v>
      </c>
      <c r="E24" s="179" t="s">
        <v>114</v>
      </c>
      <c r="F24" s="180">
        <v>39695</v>
      </c>
      <c r="G24" s="102">
        <v>377</v>
      </c>
      <c r="H24" s="102">
        <v>2995203</v>
      </c>
      <c r="I24" s="103">
        <v>5488</v>
      </c>
      <c r="J24" s="181">
        <v>2</v>
      </c>
    </row>
    <row r="25" spans="1:10" ht="12.75">
      <c r="A25" s="225">
        <v>23</v>
      </c>
      <c r="B25" s="171" t="s">
        <v>30</v>
      </c>
      <c r="C25" s="119" t="s">
        <v>31</v>
      </c>
      <c r="D25" s="120" t="s">
        <v>44</v>
      </c>
      <c r="E25" s="172" t="s">
        <v>6</v>
      </c>
      <c r="F25" s="122">
        <v>39548</v>
      </c>
      <c r="G25" s="81">
        <v>641</v>
      </c>
      <c r="H25" s="81">
        <v>3050246</v>
      </c>
      <c r="I25" s="96">
        <v>5450</v>
      </c>
      <c r="J25" s="123">
        <v>4</v>
      </c>
    </row>
    <row r="26" spans="1:10" ht="12.75">
      <c r="A26" s="225">
        <v>24</v>
      </c>
      <c r="B26" s="119" t="s">
        <v>141</v>
      </c>
      <c r="C26" s="119" t="s">
        <v>141</v>
      </c>
      <c r="D26" s="120" t="s">
        <v>44</v>
      </c>
      <c r="E26" s="121" t="s">
        <v>142</v>
      </c>
      <c r="F26" s="122">
        <v>39835</v>
      </c>
      <c r="G26" s="81">
        <v>387</v>
      </c>
      <c r="H26" s="82">
        <v>3847161</v>
      </c>
      <c r="I26" s="83">
        <v>5363</v>
      </c>
      <c r="J26" s="123">
        <v>3</v>
      </c>
    </row>
    <row r="27" spans="1:10" ht="12.75">
      <c r="A27" s="225">
        <v>25</v>
      </c>
      <c r="B27" s="124" t="s">
        <v>49</v>
      </c>
      <c r="C27" s="124" t="s">
        <v>50</v>
      </c>
      <c r="D27" s="125" t="s">
        <v>4</v>
      </c>
      <c r="E27" s="128" t="s">
        <v>51</v>
      </c>
      <c r="F27" s="127">
        <v>39681</v>
      </c>
      <c r="G27" s="89">
        <v>439</v>
      </c>
      <c r="H27" s="89">
        <v>4096497</v>
      </c>
      <c r="I27" s="95">
        <v>5346</v>
      </c>
      <c r="J27" s="128">
        <v>2</v>
      </c>
    </row>
    <row r="28" spans="1:10" ht="12.75">
      <c r="A28" s="225">
        <v>26</v>
      </c>
      <c r="B28" s="132" t="s">
        <v>60</v>
      </c>
      <c r="C28" s="132" t="s">
        <v>61</v>
      </c>
      <c r="D28" s="133" t="s">
        <v>63</v>
      </c>
      <c r="E28" s="188" t="s">
        <v>1</v>
      </c>
      <c r="F28" s="135">
        <v>39709</v>
      </c>
      <c r="G28" s="91">
        <v>388</v>
      </c>
      <c r="H28" s="91">
        <v>2674095</v>
      </c>
      <c r="I28" s="92">
        <v>4369</v>
      </c>
      <c r="J28" s="136">
        <v>2</v>
      </c>
    </row>
    <row r="29" spans="1:10" ht="12.75">
      <c r="A29" s="225">
        <v>27</v>
      </c>
      <c r="B29" s="124" t="s">
        <v>33</v>
      </c>
      <c r="C29" s="124" t="s">
        <v>33</v>
      </c>
      <c r="D29" s="125" t="s">
        <v>4</v>
      </c>
      <c r="E29" s="128" t="s">
        <v>111</v>
      </c>
      <c r="F29" s="168">
        <v>39576</v>
      </c>
      <c r="G29" s="88">
        <v>426</v>
      </c>
      <c r="H29" s="89">
        <v>2720414</v>
      </c>
      <c r="I29" s="90">
        <v>4058</v>
      </c>
      <c r="J29" s="169">
        <v>2</v>
      </c>
    </row>
    <row r="30" spans="1:10" ht="12.75">
      <c r="A30" s="225">
        <v>28</v>
      </c>
      <c r="B30" s="190" t="s">
        <v>76</v>
      </c>
      <c r="C30" s="191" t="s">
        <v>77</v>
      </c>
      <c r="D30" s="192" t="s">
        <v>4</v>
      </c>
      <c r="E30" s="193" t="s">
        <v>109</v>
      </c>
      <c r="F30" s="194">
        <v>39786</v>
      </c>
      <c r="G30" s="89">
        <v>376</v>
      </c>
      <c r="H30" s="99">
        <v>2826050</v>
      </c>
      <c r="I30" s="104">
        <v>4049</v>
      </c>
      <c r="J30" s="195">
        <v>3</v>
      </c>
    </row>
    <row r="31" spans="1:10" ht="12.75">
      <c r="A31" s="225">
        <v>29</v>
      </c>
      <c r="B31" s="132" t="s">
        <v>58</v>
      </c>
      <c r="C31" s="132" t="s">
        <v>59</v>
      </c>
      <c r="D31" s="133" t="s">
        <v>63</v>
      </c>
      <c r="E31" s="189" t="s">
        <v>62</v>
      </c>
      <c r="F31" s="135">
        <v>39688</v>
      </c>
      <c r="G31" s="91">
        <v>351</v>
      </c>
      <c r="H31" s="91">
        <v>2606846</v>
      </c>
      <c r="I31" s="92">
        <v>3881</v>
      </c>
      <c r="J31" s="136">
        <v>2</v>
      </c>
    </row>
    <row r="32" spans="1:10" ht="12.75">
      <c r="A32" s="225">
        <v>30</v>
      </c>
      <c r="B32" s="124" t="s">
        <v>47</v>
      </c>
      <c r="C32" s="124" t="s">
        <v>48</v>
      </c>
      <c r="D32" s="125" t="s">
        <v>4</v>
      </c>
      <c r="E32" s="128" t="s">
        <v>7</v>
      </c>
      <c r="F32" s="127">
        <v>39660</v>
      </c>
      <c r="G32" s="89">
        <v>377</v>
      </c>
      <c r="H32" s="89">
        <v>2534348</v>
      </c>
      <c r="I32" s="95">
        <v>3876</v>
      </c>
      <c r="J32" s="128">
        <v>2</v>
      </c>
    </row>
    <row r="33" spans="1:10" ht="12.75">
      <c r="A33" s="225">
        <v>31</v>
      </c>
      <c r="B33" s="124" t="s">
        <v>53</v>
      </c>
      <c r="C33" s="124" t="s">
        <v>54</v>
      </c>
      <c r="D33" s="125" t="s">
        <v>4</v>
      </c>
      <c r="E33" s="128" t="s">
        <v>55</v>
      </c>
      <c r="F33" s="127">
        <v>39709</v>
      </c>
      <c r="G33" s="89">
        <v>245</v>
      </c>
      <c r="H33" s="89">
        <v>2248900</v>
      </c>
      <c r="I33" s="95">
        <v>3864</v>
      </c>
      <c r="J33" s="128">
        <v>2</v>
      </c>
    </row>
    <row r="34" spans="1:10" ht="12.75">
      <c r="A34" s="225">
        <v>32</v>
      </c>
      <c r="B34" s="143" t="s">
        <v>152</v>
      </c>
      <c r="C34" s="144" t="s">
        <v>153</v>
      </c>
      <c r="D34" s="145" t="s">
        <v>154</v>
      </c>
      <c r="E34" s="146" t="s">
        <v>6</v>
      </c>
      <c r="F34" s="147">
        <v>39884</v>
      </c>
      <c r="G34" s="148">
        <v>255</v>
      </c>
      <c r="H34" s="148">
        <v>3040939</v>
      </c>
      <c r="I34" s="202">
        <v>3362</v>
      </c>
      <c r="J34" s="149">
        <v>5</v>
      </c>
    </row>
    <row r="35" spans="1:10" ht="12.75">
      <c r="A35" s="225">
        <v>33</v>
      </c>
      <c r="B35" s="177" t="s">
        <v>102</v>
      </c>
      <c r="C35" s="178" t="s">
        <v>103</v>
      </c>
      <c r="D35" s="106" t="s">
        <v>108</v>
      </c>
      <c r="E35" s="179" t="s">
        <v>113</v>
      </c>
      <c r="F35" s="180" t="s">
        <v>104</v>
      </c>
      <c r="G35" s="102">
        <v>227</v>
      </c>
      <c r="H35" s="102">
        <v>1990560</v>
      </c>
      <c r="I35" s="103">
        <v>3338</v>
      </c>
      <c r="J35" s="181">
        <v>2</v>
      </c>
    </row>
    <row r="36" spans="1:10" ht="12.75">
      <c r="A36" s="225">
        <v>34</v>
      </c>
      <c r="B36" s="132" t="s">
        <v>64</v>
      </c>
      <c r="C36" s="132" t="s">
        <v>65</v>
      </c>
      <c r="D36" s="133" t="s">
        <v>63</v>
      </c>
      <c r="E36" s="188" t="s">
        <v>70</v>
      </c>
      <c r="F36" s="135">
        <v>39730</v>
      </c>
      <c r="G36" s="91">
        <v>331</v>
      </c>
      <c r="H36" s="91">
        <v>2200155</v>
      </c>
      <c r="I36" s="92">
        <v>3253</v>
      </c>
      <c r="J36" s="136">
        <v>2</v>
      </c>
    </row>
    <row r="37" spans="1:10" ht="12.75">
      <c r="A37" s="225">
        <v>35</v>
      </c>
      <c r="B37" s="177" t="s">
        <v>84</v>
      </c>
      <c r="C37" s="178" t="s">
        <v>84</v>
      </c>
      <c r="D37" s="106" t="s">
        <v>108</v>
      </c>
      <c r="E37" s="179" t="s">
        <v>114</v>
      </c>
      <c r="F37" s="180">
        <v>39709</v>
      </c>
      <c r="G37" s="102">
        <v>147</v>
      </c>
      <c r="H37" s="102">
        <v>1717310</v>
      </c>
      <c r="I37" s="103">
        <v>3123</v>
      </c>
      <c r="J37" s="181">
        <v>2</v>
      </c>
    </row>
    <row r="38" spans="1:10" ht="12.75">
      <c r="A38" s="225">
        <v>36</v>
      </c>
      <c r="B38" s="132" t="s">
        <v>132</v>
      </c>
      <c r="C38" s="132" t="s">
        <v>133</v>
      </c>
      <c r="D38" s="133" t="s">
        <v>63</v>
      </c>
      <c r="E38" s="134" t="s">
        <v>1</v>
      </c>
      <c r="F38" s="135">
        <v>39856</v>
      </c>
      <c r="G38" s="91">
        <v>253</v>
      </c>
      <c r="H38" s="91">
        <v>1957080</v>
      </c>
      <c r="I38" s="203">
        <v>2687</v>
      </c>
      <c r="J38" s="136">
        <v>4</v>
      </c>
    </row>
    <row r="39" spans="1:10" ht="12.75">
      <c r="A39" s="225">
        <v>37</v>
      </c>
      <c r="B39" s="124" t="s">
        <v>66</v>
      </c>
      <c r="C39" s="124" t="s">
        <v>66</v>
      </c>
      <c r="D39" s="125" t="s">
        <v>4</v>
      </c>
      <c r="E39" s="128" t="s">
        <v>71</v>
      </c>
      <c r="F39" s="127">
        <v>39730</v>
      </c>
      <c r="G39" s="89">
        <v>323</v>
      </c>
      <c r="H39" s="89">
        <v>1863165</v>
      </c>
      <c r="I39" s="95">
        <v>2671</v>
      </c>
      <c r="J39" s="128">
        <v>2</v>
      </c>
    </row>
    <row r="40" spans="1:10" ht="12.75">
      <c r="A40" s="225">
        <v>38</v>
      </c>
      <c r="B40" s="171" t="s">
        <v>38</v>
      </c>
      <c r="C40" s="119" t="s">
        <v>39</v>
      </c>
      <c r="D40" s="120" t="s">
        <v>44</v>
      </c>
      <c r="E40" s="196" t="s">
        <v>40</v>
      </c>
      <c r="F40" s="122">
        <v>39576</v>
      </c>
      <c r="G40" s="81">
        <v>305</v>
      </c>
      <c r="H40" s="81">
        <v>1204009</v>
      </c>
      <c r="I40" s="96">
        <v>2402</v>
      </c>
      <c r="J40" s="123">
        <v>2</v>
      </c>
    </row>
    <row r="41" spans="1:10" ht="12.75">
      <c r="A41" s="225">
        <v>39</v>
      </c>
      <c r="B41" s="105" t="s">
        <v>281</v>
      </c>
      <c r="C41" s="105" t="s">
        <v>281</v>
      </c>
      <c r="D41" s="106" t="s">
        <v>157</v>
      </c>
      <c r="E41" s="107" t="s">
        <v>113</v>
      </c>
      <c r="F41" s="151">
        <v>39716</v>
      </c>
      <c r="G41" s="102">
        <v>160</v>
      </c>
      <c r="H41" s="102">
        <v>1155780</v>
      </c>
      <c r="I41" s="207">
        <v>2140</v>
      </c>
      <c r="J41" s="224">
        <v>2</v>
      </c>
    </row>
    <row r="42" spans="1:10" ht="12.75">
      <c r="A42" s="225">
        <v>40</v>
      </c>
      <c r="B42" s="177" t="s">
        <v>82</v>
      </c>
      <c r="C42" s="178" t="s">
        <v>83</v>
      </c>
      <c r="D42" s="106" t="s">
        <v>108</v>
      </c>
      <c r="E42" s="179" t="s">
        <v>117</v>
      </c>
      <c r="F42" s="180">
        <v>39702</v>
      </c>
      <c r="G42" s="102">
        <v>180</v>
      </c>
      <c r="H42" s="102">
        <v>1251282</v>
      </c>
      <c r="I42" s="103">
        <v>2106</v>
      </c>
      <c r="J42" s="181">
        <v>2</v>
      </c>
    </row>
    <row r="43" spans="1:10" ht="12.75">
      <c r="A43" s="225">
        <v>41</v>
      </c>
      <c r="B43" s="177" t="s">
        <v>93</v>
      </c>
      <c r="C43" s="178" t="s">
        <v>94</v>
      </c>
      <c r="D43" s="106" t="s">
        <v>108</v>
      </c>
      <c r="E43" s="179" t="s">
        <v>113</v>
      </c>
      <c r="F43" s="180">
        <v>39779</v>
      </c>
      <c r="G43" s="102">
        <v>223</v>
      </c>
      <c r="H43" s="102">
        <v>1095500</v>
      </c>
      <c r="I43" s="103">
        <v>1897</v>
      </c>
      <c r="J43" s="181">
        <v>2</v>
      </c>
    </row>
    <row r="44" spans="1:10" ht="12.75">
      <c r="A44" s="225">
        <v>42</v>
      </c>
      <c r="B44" s="177" t="s">
        <v>107</v>
      </c>
      <c r="C44" s="178" t="s">
        <v>107</v>
      </c>
      <c r="D44" s="106" t="s">
        <v>108</v>
      </c>
      <c r="E44" s="179" t="s">
        <v>110</v>
      </c>
      <c r="F44" s="180">
        <v>39541</v>
      </c>
      <c r="G44" s="102">
        <v>192</v>
      </c>
      <c r="H44" s="102">
        <v>864815</v>
      </c>
      <c r="I44" s="103">
        <v>1718</v>
      </c>
      <c r="J44" s="181">
        <v>2</v>
      </c>
    </row>
    <row r="45" spans="1:10" ht="12.75">
      <c r="A45" s="225">
        <v>43</v>
      </c>
      <c r="B45" s="124" t="s">
        <v>128</v>
      </c>
      <c r="C45" s="124" t="s">
        <v>145</v>
      </c>
      <c r="D45" s="125" t="s">
        <v>4</v>
      </c>
      <c r="E45" s="126" t="s">
        <v>112</v>
      </c>
      <c r="F45" s="127">
        <v>39828</v>
      </c>
      <c r="G45" s="89">
        <v>158</v>
      </c>
      <c r="H45" s="99">
        <v>1089030</v>
      </c>
      <c r="I45" s="104">
        <v>1683</v>
      </c>
      <c r="J45" s="128"/>
    </row>
    <row r="46" spans="1:10" ht="12.75">
      <c r="A46" s="225">
        <v>44</v>
      </c>
      <c r="B46" s="150" t="s">
        <v>284</v>
      </c>
      <c r="C46" s="150" t="s">
        <v>285</v>
      </c>
      <c r="D46" s="106" t="s">
        <v>157</v>
      </c>
      <c r="E46" s="107" t="s">
        <v>115</v>
      </c>
      <c r="F46" s="151">
        <v>39884</v>
      </c>
      <c r="G46" s="102">
        <v>72</v>
      </c>
      <c r="H46" s="102">
        <v>849680</v>
      </c>
      <c r="I46" s="207">
        <v>1641</v>
      </c>
      <c r="J46" s="224">
        <v>2</v>
      </c>
    </row>
    <row r="47" spans="1:10" ht="12.75">
      <c r="A47" s="225">
        <v>45</v>
      </c>
      <c r="B47" s="197" t="s">
        <v>135</v>
      </c>
      <c r="C47" s="197" t="s">
        <v>135</v>
      </c>
      <c r="D47" s="129" t="s">
        <v>122</v>
      </c>
      <c r="E47" s="198" t="s">
        <v>137</v>
      </c>
      <c r="F47" s="199">
        <v>39856</v>
      </c>
      <c r="G47" s="130">
        <v>140</v>
      </c>
      <c r="H47" s="130">
        <v>788310</v>
      </c>
      <c r="I47" s="204">
        <v>1612</v>
      </c>
      <c r="J47" s="131">
        <v>3</v>
      </c>
    </row>
    <row r="48" spans="1:10" ht="12.75">
      <c r="A48" s="225">
        <v>46</v>
      </c>
      <c r="B48" s="177" t="s">
        <v>90</v>
      </c>
      <c r="C48" s="178" t="s">
        <v>91</v>
      </c>
      <c r="D48" s="106" t="s">
        <v>108</v>
      </c>
      <c r="E48" s="179" t="s">
        <v>5</v>
      </c>
      <c r="F48" s="180" t="s">
        <v>92</v>
      </c>
      <c r="G48" s="102">
        <v>178</v>
      </c>
      <c r="H48" s="102">
        <v>1052335</v>
      </c>
      <c r="I48" s="103">
        <v>1557</v>
      </c>
      <c r="J48" s="181">
        <v>2</v>
      </c>
    </row>
    <row r="49" spans="1:10" ht="12.75">
      <c r="A49" s="225">
        <v>47</v>
      </c>
      <c r="B49" s="177" t="s">
        <v>95</v>
      </c>
      <c r="C49" s="178" t="s">
        <v>96</v>
      </c>
      <c r="D49" s="106" t="s">
        <v>108</v>
      </c>
      <c r="E49" s="179" t="s">
        <v>115</v>
      </c>
      <c r="F49" s="180">
        <v>39786</v>
      </c>
      <c r="G49" s="102">
        <v>190</v>
      </c>
      <c r="H49" s="102">
        <v>915480</v>
      </c>
      <c r="I49" s="103">
        <v>1480</v>
      </c>
      <c r="J49" s="181">
        <v>2</v>
      </c>
    </row>
    <row r="50" spans="1:10" ht="12.75">
      <c r="A50" s="225">
        <v>48</v>
      </c>
      <c r="B50" s="177" t="s">
        <v>97</v>
      </c>
      <c r="C50" s="178" t="s">
        <v>98</v>
      </c>
      <c r="D50" s="106" t="s">
        <v>108</v>
      </c>
      <c r="E50" s="179" t="s">
        <v>55</v>
      </c>
      <c r="F50" s="180">
        <v>39807</v>
      </c>
      <c r="G50" s="102">
        <v>88</v>
      </c>
      <c r="H50" s="102">
        <v>954960</v>
      </c>
      <c r="I50" s="103">
        <v>1463</v>
      </c>
      <c r="J50" s="181">
        <v>2</v>
      </c>
    </row>
    <row r="51" spans="1:10" ht="12.75">
      <c r="A51" s="225">
        <v>49</v>
      </c>
      <c r="B51" s="124" t="s">
        <v>143</v>
      </c>
      <c r="C51" s="124" t="s">
        <v>143</v>
      </c>
      <c r="D51" s="125" t="s">
        <v>4</v>
      </c>
      <c r="E51" s="126" t="s">
        <v>144</v>
      </c>
      <c r="F51" s="127">
        <v>39835</v>
      </c>
      <c r="G51" s="89">
        <v>176</v>
      </c>
      <c r="H51" s="99">
        <v>1000630</v>
      </c>
      <c r="I51" s="104">
        <v>1347</v>
      </c>
      <c r="J51" s="128"/>
    </row>
    <row r="52" spans="1:10" ht="12.75">
      <c r="A52" s="225">
        <v>50</v>
      </c>
      <c r="B52" s="105" t="s">
        <v>277</v>
      </c>
      <c r="C52" s="105" t="s">
        <v>278</v>
      </c>
      <c r="D52" s="106" t="s">
        <v>157</v>
      </c>
      <c r="E52" s="107" t="s">
        <v>6</v>
      </c>
      <c r="F52" s="151">
        <v>39856</v>
      </c>
      <c r="G52" s="102">
        <v>125</v>
      </c>
      <c r="H52" s="102">
        <v>644670</v>
      </c>
      <c r="I52" s="207">
        <v>1315</v>
      </c>
      <c r="J52" s="224">
        <v>2</v>
      </c>
    </row>
    <row r="53" spans="1:10" ht="12.75">
      <c r="A53" s="225">
        <v>51</v>
      </c>
      <c r="B53" s="137" t="s">
        <v>148</v>
      </c>
      <c r="C53" s="137" t="s">
        <v>149</v>
      </c>
      <c r="D53" s="138" t="s">
        <v>150</v>
      </c>
      <c r="E53" s="139" t="s">
        <v>151</v>
      </c>
      <c r="F53" s="140">
        <v>39870</v>
      </c>
      <c r="G53" s="141">
        <v>115</v>
      </c>
      <c r="H53" s="141">
        <v>788720</v>
      </c>
      <c r="I53" s="205">
        <v>1313</v>
      </c>
      <c r="J53" s="142"/>
    </row>
    <row r="54" spans="1:10" ht="12.75">
      <c r="A54" s="225">
        <v>52</v>
      </c>
      <c r="B54" s="190" t="s">
        <v>78</v>
      </c>
      <c r="C54" s="191" t="s">
        <v>79</v>
      </c>
      <c r="D54" s="192" t="s">
        <v>4</v>
      </c>
      <c r="E54" s="193" t="s">
        <v>1</v>
      </c>
      <c r="F54" s="194">
        <v>39793</v>
      </c>
      <c r="G54" s="89">
        <v>171</v>
      </c>
      <c r="H54" s="99">
        <v>1061890</v>
      </c>
      <c r="I54" s="104">
        <v>1304</v>
      </c>
      <c r="J54" s="195">
        <v>2</v>
      </c>
    </row>
    <row r="55" spans="1:10" ht="12.75">
      <c r="A55" s="225">
        <v>53</v>
      </c>
      <c r="B55" s="119" t="s">
        <v>138</v>
      </c>
      <c r="C55" s="119" t="s">
        <v>146</v>
      </c>
      <c r="D55" s="120" t="s">
        <v>44</v>
      </c>
      <c r="E55" s="121" t="s">
        <v>5</v>
      </c>
      <c r="F55" s="122">
        <v>39849</v>
      </c>
      <c r="G55" s="81">
        <v>184</v>
      </c>
      <c r="H55" s="82">
        <v>913200</v>
      </c>
      <c r="I55" s="206">
        <v>1274</v>
      </c>
      <c r="J55" s="123">
        <v>3</v>
      </c>
    </row>
    <row r="56" spans="1:10" ht="12.75">
      <c r="A56" s="225">
        <v>54</v>
      </c>
      <c r="B56" s="105" t="s">
        <v>125</v>
      </c>
      <c r="C56" s="105" t="s">
        <v>125</v>
      </c>
      <c r="D56" s="106" t="s">
        <v>108</v>
      </c>
      <c r="E56" s="107" t="s">
        <v>112</v>
      </c>
      <c r="F56" s="107" t="s">
        <v>101</v>
      </c>
      <c r="G56" s="102">
        <v>102</v>
      </c>
      <c r="H56" s="102">
        <v>855075</v>
      </c>
      <c r="I56" s="103">
        <v>1072</v>
      </c>
      <c r="J56" s="108">
        <v>2</v>
      </c>
    </row>
    <row r="57" spans="1:10" ht="12.75">
      <c r="A57" s="225">
        <v>55</v>
      </c>
      <c r="B57" s="150" t="s">
        <v>155</v>
      </c>
      <c r="C57" s="150" t="s">
        <v>156</v>
      </c>
      <c r="D57" s="106" t="s">
        <v>157</v>
      </c>
      <c r="E57" s="107" t="s">
        <v>158</v>
      </c>
      <c r="F57" s="151">
        <v>39891</v>
      </c>
      <c r="G57" s="152">
        <v>57</v>
      </c>
      <c r="H57" s="152">
        <v>283650</v>
      </c>
      <c r="I57" s="207">
        <v>583</v>
      </c>
      <c r="J57" s="153">
        <v>2</v>
      </c>
    </row>
    <row r="58" spans="1:10" ht="12.75">
      <c r="A58" s="236"/>
      <c r="B58" s="236"/>
      <c r="C58" s="236"/>
      <c r="D58" s="236"/>
      <c r="E58" s="236"/>
      <c r="F58" s="236"/>
      <c r="G58" s="237">
        <f>SUM(G3:G57)</f>
        <v>24916</v>
      </c>
      <c r="H58" s="237">
        <f>SUM(H3:H57)</f>
        <v>345409390</v>
      </c>
      <c r="I58" s="237">
        <f>SUM(I3:I57)</f>
        <v>412122</v>
      </c>
      <c r="J58" s="236"/>
    </row>
    <row r="60" ht="12.75">
      <c r="B60" s="3" t="s">
        <v>126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26.00390625" style="0" customWidth="1"/>
    <col min="4" max="4" width="12.57421875" style="0" customWidth="1"/>
    <col min="5" max="5" width="18.8515625" style="0" customWidth="1"/>
    <col min="6" max="6" width="13.421875" style="0" customWidth="1"/>
    <col min="7" max="7" width="8.00390625" style="0" customWidth="1"/>
    <col min="8" max="8" width="16.7109375" style="0" customWidth="1"/>
    <col min="9" max="9" width="11.57421875" style="0" customWidth="1"/>
    <col min="10" max="10" width="8.421875" style="0" customWidth="1"/>
  </cols>
  <sheetData>
    <row r="1" spans="1:10" ht="27" customHeight="1">
      <c r="A1" s="559" t="s">
        <v>186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ht="36">
      <c r="A2" s="51"/>
      <c r="B2" s="57" t="s">
        <v>9</v>
      </c>
      <c r="C2" s="57" t="s">
        <v>10</v>
      </c>
      <c r="D2" s="54" t="s">
        <v>11</v>
      </c>
      <c r="E2" s="55" t="s">
        <v>69</v>
      </c>
      <c r="F2" s="58" t="s">
        <v>52</v>
      </c>
      <c r="G2" s="55" t="s">
        <v>0</v>
      </c>
      <c r="H2" s="55" t="s">
        <v>68</v>
      </c>
      <c r="I2" s="56" t="s">
        <v>12</v>
      </c>
      <c r="J2" s="59" t="s">
        <v>13</v>
      </c>
    </row>
    <row r="3" spans="1:10" ht="12.75">
      <c r="A3" s="51"/>
      <c r="B3" s="154" t="s">
        <v>272</v>
      </c>
      <c r="C3" s="155" t="s">
        <v>273</v>
      </c>
      <c r="D3" s="157" t="s">
        <v>190</v>
      </c>
      <c r="E3" s="156" t="s">
        <v>274</v>
      </c>
      <c r="F3" s="157">
        <v>39863</v>
      </c>
      <c r="G3" s="220">
        <v>3604</v>
      </c>
      <c r="H3" s="221">
        <v>133166047</v>
      </c>
      <c r="I3" s="201">
        <v>124915</v>
      </c>
      <c r="J3" s="220">
        <v>17</v>
      </c>
    </row>
    <row r="4" spans="1:10" ht="12.75">
      <c r="A4" s="109">
        <v>1</v>
      </c>
      <c r="B4" s="159" t="s">
        <v>75</v>
      </c>
      <c r="C4" s="160" t="s">
        <v>75</v>
      </c>
      <c r="D4" s="120" t="s">
        <v>44</v>
      </c>
      <c r="E4" s="161" t="s">
        <v>118</v>
      </c>
      <c r="F4" s="162">
        <v>39786</v>
      </c>
      <c r="G4" s="81">
        <v>1483</v>
      </c>
      <c r="H4" s="82">
        <v>22099953</v>
      </c>
      <c r="I4" s="83">
        <v>23869</v>
      </c>
      <c r="J4" s="123">
        <v>12</v>
      </c>
    </row>
    <row r="5" spans="1:10" ht="12.75">
      <c r="A5" s="109">
        <v>2</v>
      </c>
      <c r="B5" s="113" t="s">
        <v>130</v>
      </c>
      <c r="C5" s="114" t="s">
        <v>131</v>
      </c>
      <c r="D5" s="115" t="s">
        <v>2</v>
      </c>
      <c r="E5" s="116" t="s">
        <v>1</v>
      </c>
      <c r="F5" s="117">
        <v>39856</v>
      </c>
      <c r="G5" s="84">
        <v>1073</v>
      </c>
      <c r="H5" s="84">
        <v>23511975</v>
      </c>
      <c r="I5" s="200">
        <v>22698</v>
      </c>
      <c r="J5" s="118">
        <v>12</v>
      </c>
    </row>
    <row r="6" spans="1:10" ht="12.75">
      <c r="A6" s="109">
        <v>3</v>
      </c>
      <c r="B6" s="164" t="s">
        <v>72</v>
      </c>
      <c r="C6" s="164" t="s">
        <v>73</v>
      </c>
      <c r="D6" s="145" t="s">
        <v>14</v>
      </c>
      <c r="E6" s="165" t="s">
        <v>6</v>
      </c>
      <c r="F6" s="166">
        <v>39723</v>
      </c>
      <c r="G6" s="86">
        <v>1365</v>
      </c>
      <c r="H6" s="86">
        <v>14578485</v>
      </c>
      <c r="I6" s="87">
        <v>21204</v>
      </c>
      <c r="J6" s="167">
        <v>5</v>
      </c>
    </row>
    <row r="7" spans="1:10" ht="12.75">
      <c r="A7" s="109">
        <v>4</v>
      </c>
      <c r="B7" s="124" t="s">
        <v>35</v>
      </c>
      <c r="C7" s="124" t="s">
        <v>32</v>
      </c>
      <c r="D7" s="125" t="s">
        <v>4</v>
      </c>
      <c r="E7" s="128" t="s">
        <v>8</v>
      </c>
      <c r="F7" s="168">
        <v>39569</v>
      </c>
      <c r="G7" s="88">
        <v>782</v>
      </c>
      <c r="H7" s="89">
        <v>9806739</v>
      </c>
      <c r="I7" s="90">
        <v>13996</v>
      </c>
      <c r="J7" s="169">
        <v>4</v>
      </c>
    </row>
    <row r="8" spans="1:10" ht="12.75">
      <c r="A8" s="109">
        <v>5</v>
      </c>
      <c r="B8" s="154" t="s">
        <v>159</v>
      </c>
      <c r="C8" s="155" t="s">
        <v>160</v>
      </c>
      <c r="D8" s="156" t="s">
        <v>3</v>
      </c>
      <c r="E8" s="156" t="s">
        <v>1</v>
      </c>
      <c r="F8" s="157">
        <v>39891</v>
      </c>
      <c r="G8" s="93">
        <v>746</v>
      </c>
      <c r="H8" s="93">
        <v>11825772</v>
      </c>
      <c r="I8" s="201">
        <v>11983</v>
      </c>
      <c r="J8" s="158">
        <v>7</v>
      </c>
    </row>
    <row r="9" spans="1:10" ht="12.75">
      <c r="A9" s="109"/>
      <c r="B9" s="154" t="s">
        <v>282</v>
      </c>
      <c r="C9" s="155" t="s">
        <v>283</v>
      </c>
      <c r="D9" s="157" t="s">
        <v>191</v>
      </c>
      <c r="E9" s="156" t="s">
        <v>7</v>
      </c>
      <c r="F9" s="157">
        <v>39877</v>
      </c>
      <c r="G9" s="220">
        <v>513</v>
      </c>
      <c r="H9" s="221">
        <v>10222578</v>
      </c>
      <c r="I9" s="201">
        <v>11682</v>
      </c>
      <c r="J9" s="220">
        <v>4</v>
      </c>
    </row>
    <row r="10" spans="1:10" ht="12.75">
      <c r="A10" s="109">
        <v>6</v>
      </c>
      <c r="B10" s="124" t="s">
        <v>36</v>
      </c>
      <c r="C10" s="124" t="s">
        <v>34</v>
      </c>
      <c r="D10" s="125" t="s">
        <v>4</v>
      </c>
      <c r="E10" s="128" t="s">
        <v>37</v>
      </c>
      <c r="F10" s="168">
        <v>39597</v>
      </c>
      <c r="G10" s="88">
        <v>670</v>
      </c>
      <c r="H10" s="89">
        <v>7869849</v>
      </c>
      <c r="I10" s="90">
        <v>10023</v>
      </c>
      <c r="J10" s="169">
        <v>2</v>
      </c>
    </row>
    <row r="11" spans="1:10" ht="12.75">
      <c r="A11" s="109">
        <v>7</v>
      </c>
      <c r="B11" s="113" t="s">
        <v>139</v>
      </c>
      <c r="C11" s="114" t="s">
        <v>139</v>
      </c>
      <c r="D11" s="115" t="s">
        <v>2</v>
      </c>
      <c r="E11" s="116" t="s">
        <v>140</v>
      </c>
      <c r="F11" s="117">
        <v>39842</v>
      </c>
      <c r="G11" s="84">
        <v>961</v>
      </c>
      <c r="H11" s="84">
        <v>9309605</v>
      </c>
      <c r="I11" s="200">
        <v>9556</v>
      </c>
      <c r="J11" s="118">
        <v>10</v>
      </c>
    </row>
    <row r="12" spans="1:10" ht="12.75">
      <c r="A12" s="109">
        <v>8</v>
      </c>
      <c r="B12" s="124" t="s">
        <v>74</v>
      </c>
      <c r="C12" s="124" t="s">
        <v>67</v>
      </c>
      <c r="D12" s="125" t="s">
        <v>4</v>
      </c>
      <c r="E12" s="128" t="s">
        <v>1</v>
      </c>
      <c r="F12" s="168">
        <v>39744</v>
      </c>
      <c r="G12" s="89">
        <v>620</v>
      </c>
      <c r="H12" s="89">
        <v>7247956</v>
      </c>
      <c r="I12" s="95">
        <v>9006</v>
      </c>
      <c r="J12" s="169">
        <v>5</v>
      </c>
    </row>
    <row r="13" spans="1:10" ht="12.75">
      <c r="A13" s="109">
        <v>9</v>
      </c>
      <c r="B13" s="171" t="s">
        <v>41</v>
      </c>
      <c r="C13" s="119" t="s">
        <v>42</v>
      </c>
      <c r="D13" s="120" t="s">
        <v>44</v>
      </c>
      <c r="E13" s="172" t="s">
        <v>43</v>
      </c>
      <c r="F13" s="122">
        <v>39583</v>
      </c>
      <c r="G13" s="81">
        <v>726</v>
      </c>
      <c r="H13" s="81">
        <v>4758463</v>
      </c>
      <c r="I13" s="96">
        <v>8065</v>
      </c>
      <c r="J13" s="123">
        <v>4</v>
      </c>
    </row>
    <row r="14" spans="1:10" ht="12.75">
      <c r="A14" s="109">
        <v>10</v>
      </c>
      <c r="B14" s="124" t="s">
        <v>129</v>
      </c>
      <c r="C14" s="124" t="s">
        <v>129</v>
      </c>
      <c r="D14" s="125" t="s">
        <v>4</v>
      </c>
      <c r="E14" s="126" t="s">
        <v>1</v>
      </c>
      <c r="F14" s="127">
        <v>39870</v>
      </c>
      <c r="G14" s="89">
        <v>416</v>
      </c>
      <c r="H14" s="99">
        <v>5942768</v>
      </c>
      <c r="I14" s="104">
        <v>6753</v>
      </c>
      <c r="J14" s="128">
        <v>3</v>
      </c>
    </row>
    <row r="15" spans="1:10" ht="12.75">
      <c r="A15" s="109">
        <v>11</v>
      </c>
      <c r="B15" s="177" t="s">
        <v>99</v>
      </c>
      <c r="C15" s="178" t="s">
        <v>100</v>
      </c>
      <c r="D15" s="106" t="s">
        <v>108</v>
      </c>
      <c r="E15" s="179" t="s">
        <v>112</v>
      </c>
      <c r="F15" s="180" t="s">
        <v>101</v>
      </c>
      <c r="G15" s="102">
        <v>321</v>
      </c>
      <c r="H15" s="102">
        <v>5025710</v>
      </c>
      <c r="I15" s="103">
        <v>6563</v>
      </c>
      <c r="J15" s="181">
        <v>2</v>
      </c>
    </row>
    <row r="16" spans="1:10" ht="12.75">
      <c r="A16" s="109">
        <v>12</v>
      </c>
      <c r="B16" s="177" t="s">
        <v>88</v>
      </c>
      <c r="C16" s="178" t="s">
        <v>89</v>
      </c>
      <c r="D16" s="106" t="s">
        <v>108</v>
      </c>
      <c r="E16" s="179" t="s">
        <v>117</v>
      </c>
      <c r="F16" s="180">
        <v>39751</v>
      </c>
      <c r="G16" s="102">
        <v>351</v>
      </c>
      <c r="H16" s="102">
        <v>3850455</v>
      </c>
      <c r="I16" s="103">
        <v>6530</v>
      </c>
      <c r="J16" s="181">
        <v>2</v>
      </c>
    </row>
    <row r="17" spans="1:10" ht="12.75">
      <c r="A17" s="109"/>
      <c r="B17" s="154" t="s">
        <v>279</v>
      </c>
      <c r="C17" s="155" t="s">
        <v>280</v>
      </c>
      <c r="D17" s="157" t="s">
        <v>191</v>
      </c>
      <c r="E17" s="156" t="s">
        <v>5</v>
      </c>
      <c r="F17" s="157">
        <v>39702</v>
      </c>
      <c r="G17" s="220">
        <v>883</v>
      </c>
      <c r="H17" s="220">
        <v>3578899</v>
      </c>
      <c r="I17" s="201">
        <v>6389</v>
      </c>
      <c r="J17" s="220">
        <v>8</v>
      </c>
    </row>
    <row r="18" spans="1:10" ht="12.75">
      <c r="A18" s="109">
        <v>13</v>
      </c>
      <c r="B18" s="124" t="s">
        <v>165</v>
      </c>
      <c r="C18" s="124" t="s">
        <v>166</v>
      </c>
      <c r="D18" s="125" t="s">
        <v>4</v>
      </c>
      <c r="E18" s="126" t="s">
        <v>238</v>
      </c>
      <c r="F18" s="127">
        <v>39926</v>
      </c>
      <c r="G18" s="89">
        <v>149</v>
      </c>
      <c r="H18" s="99">
        <v>5863220</v>
      </c>
      <c r="I18" s="104">
        <v>6206</v>
      </c>
      <c r="J18" s="128">
        <v>5</v>
      </c>
    </row>
    <row r="19" spans="1:10" ht="12.75">
      <c r="A19" s="109">
        <v>14</v>
      </c>
      <c r="B19" s="171" t="s">
        <v>162</v>
      </c>
      <c r="C19" s="171" t="s">
        <v>162</v>
      </c>
      <c r="D19" s="120" t="s">
        <v>44</v>
      </c>
      <c r="E19" s="196" t="s">
        <v>6</v>
      </c>
      <c r="F19" s="122">
        <v>39905</v>
      </c>
      <c r="G19" s="81">
        <v>608</v>
      </c>
      <c r="H19" s="81">
        <v>4984715</v>
      </c>
      <c r="I19" s="96">
        <v>6143</v>
      </c>
      <c r="J19" s="123">
        <v>9</v>
      </c>
    </row>
    <row r="20" spans="1:10" ht="12.75">
      <c r="A20" s="109">
        <v>15</v>
      </c>
      <c r="B20" s="124" t="s">
        <v>45</v>
      </c>
      <c r="C20" s="124" t="s">
        <v>46</v>
      </c>
      <c r="D20" s="125" t="s">
        <v>4</v>
      </c>
      <c r="E20" s="128" t="s">
        <v>1</v>
      </c>
      <c r="F20" s="127">
        <v>39625</v>
      </c>
      <c r="G20" s="99">
        <v>449</v>
      </c>
      <c r="H20" s="89">
        <v>4550703</v>
      </c>
      <c r="I20" s="90">
        <v>6127</v>
      </c>
      <c r="J20" s="169">
        <v>2</v>
      </c>
    </row>
    <row r="21" spans="1:10" ht="12.75">
      <c r="A21" s="109">
        <v>16</v>
      </c>
      <c r="B21" s="177" t="s">
        <v>85</v>
      </c>
      <c r="C21" s="178" t="s">
        <v>86</v>
      </c>
      <c r="D21" s="106" t="s">
        <v>108</v>
      </c>
      <c r="E21" s="179" t="s">
        <v>117</v>
      </c>
      <c r="F21" s="180" t="s">
        <v>87</v>
      </c>
      <c r="G21" s="102">
        <v>438</v>
      </c>
      <c r="H21" s="102">
        <v>4621796</v>
      </c>
      <c r="I21" s="103">
        <v>6112</v>
      </c>
      <c r="J21" s="181">
        <v>2</v>
      </c>
    </row>
    <row r="22" spans="1:10" ht="12.75">
      <c r="A22" s="109">
        <v>17</v>
      </c>
      <c r="B22" s="182" t="s">
        <v>120</v>
      </c>
      <c r="C22" s="183" t="s">
        <v>121</v>
      </c>
      <c r="D22" s="184" t="s">
        <v>122</v>
      </c>
      <c r="E22" s="185" t="s">
        <v>123</v>
      </c>
      <c r="F22" s="186">
        <v>39611</v>
      </c>
      <c r="G22" s="100">
        <v>358</v>
      </c>
      <c r="H22" s="100">
        <v>3196580</v>
      </c>
      <c r="I22" s="101">
        <v>5651</v>
      </c>
      <c r="J22" s="187">
        <v>2</v>
      </c>
    </row>
    <row r="23" spans="1:10" ht="12.75">
      <c r="A23" s="109">
        <v>18</v>
      </c>
      <c r="B23" s="119" t="s">
        <v>141</v>
      </c>
      <c r="C23" s="119" t="s">
        <v>141</v>
      </c>
      <c r="D23" s="120" t="s">
        <v>44</v>
      </c>
      <c r="E23" s="121" t="s">
        <v>142</v>
      </c>
      <c r="F23" s="122">
        <v>39835</v>
      </c>
      <c r="G23" s="81">
        <v>398</v>
      </c>
      <c r="H23" s="82">
        <v>3908691</v>
      </c>
      <c r="I23" s="83">
        <v>5531</v>
      </c>
      <c r="J23" s="123">
        <v>3</v>
      </c>
    </row>
    <row r="24" spans="1:10" ht="12.75">
      <c r="A24" s="109">
        <v>19</v>
      </c>
      <c r="B24" s="177" t="s">
        <v>80</v>
      </c>
      <c r="C24" s="178" t="s">
        <v>81</v>
      </c>
      <c r="D24" s="106" t="s">
        <v>108</v>
      </c>
      <c r="E24" s="179" t="s">
        <v>114</v>
      </c>
      <c r="F24" s="180">
        <v>39695</v>
      </c>
      <c r="G24" s="102">
        <v>377</v>
      </c>
      <c r="H24" s="102">
        <v>2995203</v>
      </c>
      <c r="I24" s="103">
        <v>5488</v>
      </c>
      <c r="J24" s="181">
        <v>2</v>
      </c>
    </row>
    <row r="25" spans="1:10" ht="12.75">
      <c r="A25" s="109">
        <v>20</v>
      </c>
      <c r="B25" s="124" t="s">
        <v>49</v>
      </c>
      <c r="C25" s="124" t="s">
        <v>50</v>
      </c>
      <c r="D25" s="125" t="s">
        <v>4</v>
      </c>
      <c r="E25" s="128" t="s">
        <v>51</v>
      </c>
      <c r="F25" s="127">
        <v>39681</v>
      </c>
      <c r="G25" s="89">
        <v>443</v>
      </c>
      <c r="H25" s="89">
        <v>4103297</v>
      </c>
      <c r="I25" s="95">
        <v>5363</v>
      </c>
      <c r="J25" s="128">
        <v>2</v>
      </c>
    </row>
    <row r="26" spans="1:10" ht="12.75">
      <c r="A26" s="109">
        <v>21</v>
      </c>
      <c r="B26" s="132" t="s">
        <v>60</v>
      </c>
      <c r="C26" s="132" t="s">
        <v>61</v>
      </c>
      <c r="D26" s="133" t="s">
        <v>63</v>
      </c>
      <c r="E26" s="188" t="s">
        <v>1</v>
      </c>
      <c r="F26" s="135">
        <v>39709</v>
      </c>
      <c r="G26" s="91">
        <v>392</v>
      </c>
      <c r="H26" s="91">
        <v>2685395</v>
      </c>
      <c r="I26" s="92">
        <v>4387</v>
      </c>
      <c r="J26" s="136">
        <v>2</v>
      </c>
    </row>
    <row r="27" spans="1:10" ht="12.75">
      <c r="A27" s="109">
        <v>22</v>
      </c>
      <c r="B27" s="143" t="s">
        <v>152</v>
      </c>
      <c r="C27" s="144" t="s">
        <v>153</v>
      </c>
      <c r="D27" s="145" t="s">
        <v>154</v>
      </c>
      <c r="E27" s="146" t="s">
        <v>6</v>
      </c>
      <c r="F27" s="147">
        <v>39884</v>
      </c>
      <c r="G27" s="148">
        <v>402</v>
      </c>
      <c r="H27" s="148">
        <v>3616065</v>
      </c>
      <c r="I27" s="202">
        <v>4265</v>
      </c>
      <c r="J27" s="149">
        <v>5</v>
      </c>
    </row>
    <row r="28" spans="1:10" ht="12.75">
      <c r="A28" s="109">
        <v>23</v>
      </c>
      <c r="B28" s="190" t="s">
        <v>76</v>
      </c>
      <c r="C28" s="191" t="s">
        <v>77</v>
      </c>
      <c r="D28" s="192" t="s">
        <v>4</v>
      </c>
      <c r="E28" s="193" t="s">
        <v>109</v>
      </c>
      <c r="F28" s="194">
        <v>39786</v>
      </c>
      <c r="G28" s="89">
        <v>384</v>
      </c>
      <c r="H28" s="99">
        <v>2885150</v>
      </c>
      <c r="I28" s="104">
        <v>4140</v>
      </c>
      <c r="J28" s="195">
        <v>3</v>
      </c>
    </row>
    <row r="29" spans="1:10" ht="12.75">
      <c r="A29" s="109">
        <v>24</v>
      </c>
      <c r="B29" s="124" t="s">
        <v>33</v>
      </c>
      <c r="C29" s="124" t="s">
        <v>33</v>
      </c>
      <c r="D29" s="125" t="s">
        <v>4</v>
      </c>
      <c r="E29" s="128" t="s">
        <v>111</v>
      </c>
      <c r="F29" s="168">
        <v>39576</v>
      </c>
      <c r="G29" s="88">
        <v>426</v>
      </c>
      <c r="H29" s="89">
        <v>2720414</v>
      </c>
      <c r="I29" s="90">
        <v>4058</v>
      </c>
      <c r="J29" s="169">
        <v>2</v>
      </c>
    </row>
    <row r="30" spans="1:10" ht="12.75">
      <c r="A30" s="109">
        <v>25</v>
      </c>
      <c r="B30" s="124" t="s">
        <v>53</v>
      </c>
      <c r="C30" s="124" t="s">
        <v>54</v>
      </c>
      <c r="D30" s="125" t="s">
        <v>4</v>
      </c>
      <c r="E30" s="128" t="s">
        <v>55</v>
      </c>
      <c r="F30" s="127">
        <v>39709</v>
      </c>
      <c r="G30" s="89">
        <v>254</v>
      </c>
      <c r="H30" s="89">
        <v>2267940</v>
      </c>
      <c r="I30" s="95">
        <v>3891</v>
      </c>
      <c r="J30" s="128">
        <v>2</v>
      </c>
    </row>
    <row r="31" spans="1:10" ht="12.75">
      <c r="A31" s="109">
        <v>26</v>
      </c>
      <c r="B31" s="132" t="s">
        <v>58</v>
      </c>
      <c r="C31" s="132" t="s">
        <v>59</v>
      </c>
      <c r="D31" s="133" t="s">
        <v>63</v>
      </c>
      <c r="E31" s="189" t="s">
        <v>62</v>
      </c>
      <c r="F31" s="135">
        <v>39688</v>
      </c>
      <c r="G31" s="91">
        <v>352</v>
      </c>
      <c r="H31" s="91">
        <v>2608546</v>
      </c>
      <c r="I31" s="92">
        <v>3885</v>
      </c>
      <c r="J31" s="136">
        <v>2</v>
      </c>
    </row>
    <row r="32" spans="1:10" ht="12.75">
      <c r="A32" s="109">
        <v>27</v>
      </c>
      <c r="B32" s="124" t="s">
        <v>47</v>
      </c>
      <c r="C32" s="124" t="s">
        <v>48</v>
      </c>
      <c r="D32" s="125" t="s">
        <v>4</v>
      </c>
      <c r="E32" s="128" t="s">
        <v>7</v>
      </c>
      <c r="F32" s="127">
        <v>39660</v>
      </c>
      <c r="G32" s="89">
        <v>377</v>
      </c>
      <c r="H32" s="89">
        <v>2534348</v>
      </c>
      <c r="I32" s="95">
        <v>3876</v>
      </c>
      <c r="J32" s="128">
        <v>2</v>
      </c>
    </row>
    <row r="33" spans="1:10" ht="12.75">
      <c r="A33" s="109">
        <v>28</v>
      </c>
      <c r="B33" s="177" t="s">
        <v>102</v>
      </c>
      <c r="C33" s="178" t="s">
        <v>103</v>
      </c>
      <c r="D33" s="106" t="s">
        <v>108</v>
      </c>
      <c r="E33" s="179" t="s">
        <v>113</v>
      </c>
      <c r="F33" s="180" t="s">
        <v>104</v>
      </c>
      <c r="G33" s="102">
        <v>227</v>
      </c>
      <c r="H33" s="102">
        <v>1990560</v>
      </c>
      <c r="I33" s="103">
        <v>3338</v>
      </c>
      <c r="J33" s="181">
        <v>2</v>
      </c>
    </row>
    <row r="34" spans="1:10" ht="12.75">
      <c r="A34" s="109">
        <v>29</v>
      </c>
      <c r="B34" s="132" t="s">
        <v>64</v>
      </c>
      <c r="C34" s="132" t="s">
        <v>65</v>
      </c>
      <c r="D34" s="133" t="s">
        <v>63</v>
      </c>
      <c r="E34" s="188" t="s">
        <v>70</v>
      </c>
      <c r="F34" s="135">
        <v>39730</v>
      </c>
      <c r="G34" s="91">
        <v>335</v>
      </c>
      <c r="H34" s="91">
        <v>2232468</v>
      </c>
      <c r="I34" s="92">
        <v>3286</v>
      </c>
      <c r="J34" s="136">
        <v>2</v>
      </c>
    </row>
    <row r="35" spans="1:10" ht="12.75">
      <c r="A35" s="109">
        <v>30</v>
      </c>
      <c r="B35" s="177" t="s">
        <v>84</v>
      </c>
      <c r="C35" s="178" t="s">
        <v>84</v>
      </c>
      <c r="D35" s="106" t="s">
        <v>108</v>
      </c>
      <c r="E35" s="179" t="s">
        <v>114</v>
      </c>
      <c r="F35" s="180">
        <v>39709</v>
      </c>
      <c r="G35" s="102">
        <v>147</v>
      </c>
      <c r="H35" s="102">
        <v>1717310</v>
      </c>
      <c r="I35" s="103">
        <v>3123</v>
      </c>
      <c r="J35" s="181">
        <v>2</v>
      </c>
    </row>
    <row r="36" spans="1:10" ht="12.75">
      <c r="A36" s="109">
        <v>31</v>
      </c>
      <c r="B36" s="159" t="s">
        <v>163</v>
      </c>
      <c r="C36" s="119" t="s">
        <v>164</v>
      </c>
      <c r="D36" s="120" t="s">
        <v>44</v>
      </c>
      <c r="E36" s="121" t="s">
        <v>5</v>
      </c>
      <c r="F36" s="122">
        <v>39905</v>
      </c>
      <c r="G36" s="81">
        <v>60</v>
      </c>
      <c r="H36" s="81">
        <v>1419430</v>
      </c>
      <c r="I36" s="96">
        <v>3114</v>
      </c>
      <c r="J36" s="123">
        <v>8</v>
      </c>
    </row>
    <row r="37" spans="1:10" ht="12.75">
      <c r="A37" s="109">
        <v>32</v>
      </c>
      <c r="B37" s="132" t="s">
        <v>161</v>
      </c>
      <c r="C37" s="132" t="s">
        <v>239</v>
      </c>
      <c r="D37" s="133" t="s">
        <v>63</v>
      </c>
      <c r="E37" s="188" t="s">
        <v>5</v>
      </c>
      <c r="F37" s="135">
        <v>39926</v>
      </c>
      <c r="G37" s="91">
        <v>150</v>
      </c>
      <c r="H37" s="91">
        <v>2430864</v>
      </c>
      <c r="I37" s="92">
        <v>3112</v>
      </c>
      <c r="J37" s="136">
        <v>2</v>
      </c>
    </row>
    <row r="38" spans="1:10" ht="12.75">
      <c r="A38" s="109">
        <v>33</v>
      </c>
      <c r="B38" s="132" t="s">
        <v>132</v>
      </c>
      <c r="C38" s="132" t="s">
        <v>133</v>
      </c>
      <c r="D38" s="133" t="s">
        <v>63</v>
      </c>
      <c r="E38" s="134" t="s">
        <v>1</v>
      </c>
      <c r="F38" s="135">
        <v>39856</v>
      </c>
      <c r="G38" s="91">
        <v>289</v>
      </c>
      <c r="H38" s="91">
        <v>2104072</v>
      </c>
      <c r="I38" s="203">
        <v>2969</v>
      </c>
      <c r="J38" s="136">
        <v>4</v>
      </c>
    </row>
    <row r="39" spans="1:10" ht="12.75">
      <c r="A39" s="109">
        <v>34</v>
      </c>
      <c r="B39" s="124" t="s">
        <v>66</v>
      </c>
      <c r="C39" s="124" t="s">
        <v>66</v>
      </c>
      <c r="D39" s="125" t="s">
        <v>4</v>
      </c>
      <c r="E39" s="128" t="s">
        <v>71</v>
      </c>
      <c r="F39" s="127">
        <v>39730</v>
      </c>
      <c r="G39" s="89">
        <v>325</v>
      </c>
      <c r="H39" s="89">
        <v>1870665</v>
      </c>
      <c r="I39" s="95">
        <v>2690</v>
      </c>
      <c r="J39" s="128">
        <v>2</v>
      </c>
    </row>
    <row r="40" spans="1:10" ht="12.75">
      <c r="A40" s="109">
        <v>35</v>
      </c>
      <c r="B40" s="239" t="s">
        <v>184</v>
      </c>
      <c r="C40" s="239" t="s">
        <v>184</v>
      </c>
      <c r="D40" s="240" t="s">
        <v>185</v>
      </c>
      <c r="E40" s="241" t="s">
        <v>240</v>
      </c>
      <c r="F40" s="242">
        <v>39912</v>
      </c>
      <c r="G40" s="239">
        <v>131</v>
      </c>
      <c r="H40" s="243">
        <v>2091240</v>
      </c>
      <c r="I40" s="217">
        <v>2496</v>
      </c>
      <c r="J40" s="218">
        <v>2</v>
      </c>
    </row>
    <row r="41" spans="1:10" ht="12.75">
      <c r="A41" s="109">
        <v>36</v>
      </c>
      <c r="B41" s="171" t="s">
        <v>38</v>
      </c>
      <c r="C41" s="119" t="s">
        <v>39</v>
      </c>
      <c r="D41" s="120" t="s">
        <v>44</v>
      </c>
      <c r="E41" s="196" t="s">
        <v>40</v>
      </c>
      <c r="F41" s="122">
        <v>39576</v>
      </c>
      <c r="G41" s="81">
        <v>305</v>
      </c>
      <c r="H41" s="81">
        <v>1204009</v>
      </c>
      <c r="I41" s="96">
        <v>2402</v>
      </c>
      <c r="J41" s="123">
        <v>2</v>
      </c>
    </row>
    <row r="42" spans="1:10" ht="12.75">
      <c r="A42" s="109"/>
      <c r="B42" s="105" t="s">
        <v>281</v>
      </c>
      <c r="C42" s="105" t="s">
        <v>281</v>
      </c>
      <c r="D42" s="106" t="s">
        <v>157</v>
      </c>
      <c r="E42" s="107" t="s">
        <v>113</v>
      </c>
      <c r="F42" s="151">
        <v>39716</v>
      </c>
      <c r="G42" s="223">
        <v>160</v>
      </c>
      <c r="H42" s="223">
        <v>1155780</v>
      </c>
      <c r="I42" s="207">
        <v>2140</v>
      </c>
      <c r="J42" s="223">
        <v>2</v>
      </c>
    </row>
    <row r="43" spans="1:10" ht="12.75">
      <c r="A43" s="109">
        <v>37</v>
      </c>
      <c r="B43" s="177" t="s">
        <v>82</v>
      </c>
      <c r="C43" s="178" t="s">
        <v>83</v>
      </c>
      <c r="D43" s="106" t="s">
        <v>108</v>
      </c>
      <c r="E43" s="179" t="s">
        <v>117</v>
      </c>
      <c r="F43" s="180">
        <v>39702</v>
      </c>
      <c r="G43" s="102">
        <v>180</v>
      </c>
      <c r="H43" s="102">
        <v>1251282</v>
      </c>
      <c r="I43" s="103">
        <v>2106</v>
      </c>
      <c r="J43" s="181">
        <v>2</v>
      </c>
    </row>
    <row r="44" spans="1:10" ht="12.75">
      <c r="A44" s="109">
        <v>38</v>
      </c>
      <c r="B44" s="197" t="s">
        <v>135</v>
      </c>
      <c r="C44" s="197" t="s">
        <v>135</v>
      </c>
      <c r="D44" s="129" t="s">
        <v>122</v>
      </c>
      <c r="E44" s="198" t="s">
        <v>137</v>
      </c>
      <c r="F44" s="199">
        <v>39856</v>
      </c>
      <c r="G44" s="130">
        <v>169</v>
      </c>
      <c r="H44" s="130">
        <v>941610</v>
      </c>
      <c r="I44" s="204">
        <v>2068</v>
      </c>
      <c r="J44" s="131">
        <v>3</v>
      </c>
    </row>
    <row r="45" spans="1:10" ht="12.75">
      <c r="A45" s="109">
        <v>39</v>
      </c>
      <c r="B45" s="137" t="s">
        <v>148</v>
      </c>
      <c r="C45" s="137" t="s">
        <v>149</v>
      </c>
      <c r="D45" s="138" t="s">
        <v>150</v>
      </c>
      <c r="E45" s="139" t="s">
        <v>151</v>
      </c>
      <c r="F45" s="140">
        <v>39870</v>
      </c>
      <c r="G45" s="141">
        <v>181</v>
      </c>
      <c r="H45" s="141">
        <v>1086610</v>
      </c>
      <c r="I45" s="205">
        <v>2038</v>
      </c>
      <c r="J45" s="142">
        <v>3</v>
      </c>
    </row>
    <row r="46" spans="1:10" ht="12.75">
      <c r="A46" s="109">
        <v>40</v>
      </c>
      <c r="B46" s="177" t="s">
        <v>93</v>
      </c>
      <c r="C46" s="178" t="s">
        <v>94</v>
      </c>
      <c r="D46" s="106" t="s">
        <v>108</v>
      </c>
      <c r="E46" s="179" t="s">
        <v>113</v>
      </c>
      <c r="F46" s="180">
        <v>39779</v>
      </c>
      <c r="G46" s="102">
        <v>223</v>
      </c>
      <c r="H46" s="102">
        <v>1095500</v>
      </c>
      <c r="I46" s="103">
        <v>1897</v>
      </c>
      <c r="J46" s="181">
        <v>2</v>
      </c>
    </row>
    <row r="47" spans="1:10" ht="12.75">
      <c r="A47" s="109">
        <v>41</v>
      </c>
      <c r="B47" s="124" t="s">
        <v>128</v>
      </c>
      <c r="C47" s="124" t="s">
        <v>145</v>
      </c>
      <c r="D47" s="125" t="s">
        <v>4</v>
      </c>
      <c r="E47" s="126" t="s">
        <v>112</v>
      </c>
      <c r="F47" s="127">
        <v>39828</v>
      </c>
      <c r="G47" s="89">
        <v>160</v>
      </c>
      <c r="H47" s="99">
        <v>1094430</v>
      </c>
      <c r="I47" s="104">
        <v>1692</v>
      </c>
      <c r="J47" s="128"/>
    </row>
    <row r="48" spans="1:10" ht="12.75">
      <c r="A48" s="109"/>
      <c r="B48" s="150" t="s">
        <v>284</v>
      </c>
      <c r="C48" s="150" t="s">
        <v>285</v>
      </c>
      <c r="D48" s="106" t="s">
        <v>157</v>
      </c>
      <c r="E48" s="107" t="s">
        <v>115</v>
      </c>
      <c r="F48" s="151">
        <v>39884</v>
      </c>
      <c r="G48" s="223">
        <v>72</v>
      </c>
      <c r="H48" s="223">
        <v>849680</v>
      </c>
      <c r="I48" s="207">
        <v>1641</v>
      </c>
      <c r="J48" s="223">
        <v>2</v>
      </c>
    </row>
    <row r="49" spans="1:10" ht="12.75">
      <c r="A49" s="109">
        <v>42</v>
      </c>
      <c r="B49" s="177" t="s">
        <v>90</v>
      </c>
      <c r="C49" s="178" t="s">
        <v>91</v>
      </c>
      <c r="D49" s="106" t="s">
        <v>108</v>
      </c>
      <c r="E49" s="179" t="s">
        <v>5</v>
      </c>
      <c r="F49" s="180" t="s">
        <v>92</v>
      </c>
      <c r="G49" s="102">
        <v>178</v>
      </c>
      <c r="H49" s="102">
        <v>1052335</v>
      </c>
      <c r="I49" s="103">
        <v>1557</v>
      </c>
      <c r="J49" s="181">
        <v>2</v>
      </c>
    </row>
    <row r="50" spans="1:10" ht="12.75">
      <c r="A50" s="109">
        <v>43</v>
      </c>
      <c r="B50" s="177" t="s">
        <v>95</v>
      </c>
      <c r="C50" s="178" t="s">
        <v>96</v>
      </c>
      <c r="D50" s="106" t="s">
        <v>108</v>
      </c>
      <c r="E50" s="179" t="s">
        <v>115</v>
      </c>
      <c r="F50" s="180">
        <v>39786</v>
      </c>
      <c r="G50" s="102">
        <v>190</v>
      </c>
      <c r="H50" s="102">
        <v>915480</v>
      </c>
      <c r="I50" s="103">
        <v>1480</v>
      </c>
      <c r="J50" s="181">
        <v>2</v>
      </c>
    </row>
    <row r="51" spans="1:10" ht="12.75">
      <c r="A51" s="109">
        <v>44</v>
      </c>
      <c r="B51" s="190" t="s">
        <v>78</v>
      </c>
      <c r="C51" s="191" t="s">
        <v>79</v>
      </c>
      <c r="D51" s="192" t="s">
        <v>4</v>
      </c>
      <c r="E51" s="193" t="s">
        <v>1</v>
      </c>
      <c r="F51" s="194">
        <v>39793</v>
      </c>
      <c r="G51" s="89">
        <v>198</v>
      </c>
      <c r="H51" s="99">
        <v>1125810</v>
      </c>
      <c r="I51" s="104">
        <v>1466</v>
      </c>
      <c r="J51" s="195">
        <v>2</v>
      </c>
    </row>
    <row r="52" spans="1:10" ht="12.75">
      <c r="A52" s="109">
        <v>45</v>
      </c>
      <c r="B52" s="177" t="s">
        <v>97</v>
      </c>
      <c r="C52" s="178" t="s">
        <v>98</v>
      </c>
      <c r="D52" s="106" t="s">
        <v>108</v>
      </c>
      <c r="E52" s="179" t="s">
        <v>55</v>
      </c>
      <c r="F52" s="180">
        <v>39807</v>
      </c>
      <c r="G52" s="102">
        <v>88</v>
      </c>
      <c r="H52" s="102">
        <v>954960</v>
      </c>
      <c r="I52" s="103">
        <v>1463</v>
      </c>
      <c r="J52" s="181">
        <v>2</v>
      </c>
    </row>
    <row r="53" spans="1:10" ht="12.75">
      <c r="A53" s="109">
        <v>46</v>
      </c>
      <c r="B53" s="124" t="s">
        <v>143</v>
      </c>
      <c r="C53" s="124" t="s">
        <v>143</v>
      </c>
      <c r="D53" s="125" t="s">
        <v>4</v>
      </c>
      <c r="E53" s="126" t="s">
        <v>144</v>
      </c>
      <c r="F53" s="127">
        <v>39835</v>
      </c>
      <c r="G53" s="89">
        <v>176</v>
      </c>
      <c r="H53" s="99">
        <v>1000630</v>
      </c>
      <c r="I53" s="104">
        <v>1347</v>
      </c>
      <c r="J53" s="128"/>
    </row>
    <row r="54" spans="1:10" ht="12.75">
      <c r="A54" s="109">
        <v>47</v>
      </c>
      <c r="B54" s="119" t="s">
        <v>138</v>
      </c>
      <c r="C54" s="119" t="s">
        <v>146</v>
      </c>
      <c r="D54" s="120" t="s">
        <v>44</v>
      </c>
      <c r="E54" s="121" t="s">
        <v>5</v>
      </c>
      <c r="F54" s="122">
        <v>39849</v>
      </c>
      <c r="G54" s="81">
        <v>208</v>
      </c>
      <c r="H54" s="82">
        <v>943234</v>
      </c>
      <c r="I54" s="206">
        <v>1335</v>
      </c>
      <c r="J54" s="123">
        <v>3</v>
      </c>
    </row>
    <row r="55" spans="1:10" ht="12.75">
      <c r="A55" s="109">
        <v>48</v>
      </c>
      <c r="B55" s="105" t="s">
        <v>125</v>
      </c>
      <c r="C55" s="105" t="s">
        <v>125</v>
      </c>
      <c r="D55" s="106" t="s">
        <v>108</v>
      </c>
      <c r="E55" s="107" t="s">
        <v>112</v>
      </c>
      <c r="F55" s="107" t="s">
        <v>101</v>
      </c>
      <c r="G55" s="102">
        <v>102</v>
      </c>
      <c r="H55" s="102">
        <v>855075</v>
      </c>
      <c r="I55" s="103">
        <v>1072</v>
      </c>
      <c r="J55" s="108">
        <v>2</v>
      </c>
    </row>
    <row r="56" spans="1:10" ht="12.75">
      <c r="A56" s="109">
        <v>49</v>
      </c>
      <c r="B56" s="239" t="s">
        <v>180</v>
      </c>
      <c r="C56" s="239" t="s">
        <v>181</v>
      </c>
      <c r="D56" s="240" t="s">
        <v>185</v>
      </c>
      <c r="E56" s="241" t="s">
        <v>241</v>
      </c>
      <c r="F56" s="242">
        <v>39807</v>
      </c>
      <c r="G56" s="239">
        <v>112</v>
      </c>
      <c r="H56" s="243">
        <v>632870</v>
      </c>
      <c r="I56" s="217">
        <v>822</v>
      </c>
      <c r="J56" s="218">
        <v>2</v>
      </c>
    </row>
    <row r="57" spans="1:10" ht="12.75">
      <c r="A57" s="109">
        <v>50</v>
      </c>
      <c r="B57" s="150" t="s">
        <v>155</v>
      </c>
      <c r="C57" s="150" t="s">
        <v>156</v>
      </c>
      <c r="D57" s="106" t="s">
        <v>108</v>
      </c>
      <c r="E57" s="107" t="s">
        <v>158</v>
      </c>
      <c r="F57" s="151">
        <v>39891</v>
      </c>
      <c r="G57" s="152">
        <v>57</v>
      </c>
      <c r="H57" s="152">
        <v>283650</v>
      </c>
      <c r="I57" s="207">
        <v>583</v>
      </c>
      <c r="J57" s="153">
        <v>2</v>
      </c>
    </row>
    <row r="58" spans="1:10" ht="12.75">
      <c r="A58" s="109">
        <v>51</v>
      </c>
      <c r="B58" s="239" t="s">
        <v>182</v>
      </c>
      <c r="C58" s="239" t="s">
        <v>183</v>
      </c>
      <c r="D58" s="240" t="s">
        <v>185</v>
      </c>
      <c r="E58" s="241" t="s">
        <v>114</v>
      </c>
      <c r="F58" s="242">
        <v>39870</v>
      </c>
      <c r="G58" s="239">
        <v>64</v>
      </c>
      <c r="H58" s="243">
        <v>438080</v>
      </c>
      <c r="I58" s="217">
        <v>523</v>
      </c>
      <c r="J58" s="218">
        <v>2</v>
      </c>
    </row>
    <row r="59" spans="1:10" ht="12.75">
      <c r="A59" s="109">
        <v>52</v>
      </c>
      <c r="B59" s="239" t="s">
        <v>178</v>
      </c>
      <c r="C59" s="244" t="s">
        <v>179</v>
      </c>
      <c r="D59" s="240" t="s">
        <v>185</v>
      </c>
      <c r="E59" s="241" t="s">
        <v>43</v>
      </c>
      <c r="F59" s="242">
        <v>39716</v>
      </c>
      <c r="G59" s="239">
        <v>28</v>
      </c>
      <c r="H59" s="243">
        <v>106950</v>
      </c>
      <c r="I59" s="217">
        <v>296</v>
      </c>
      <c r="J59" s="218">
        <v>2</v>
      </c>
    </row>
    <row r="60" spans="1:10" ht="12.75">
      <c r="A60" s="109">
        <v>53</v>
      </c>
      <c r="B60" s="244" t="s">
        <v>167</v>
      </c>
      <c r="C60" s="244" t="s">
        <v>168</v>
      </c>
      <c r="D60" s="240" t="s">
        <v>185</v>
      </c>
      <c r="E60" s="241" t="s">
        <v>43</v>
      </c>
      <c r="F60" s="242">
        <v>39716</v>
      </c>
      <c r="G60" s="239">
        <v>27</v>
      </c>
      <c r="H60" s="243">
        <v>99450</v>
      </c>
      <c r="I60" s="217">
        <v>168</v>
      </c>
      <c r="J60" s="218">
        <v>2</v>
      </c>
    </row>
    <row r="61" spans="1:10" ht="12.75">
      <c r="A61" s="109">
        <v>54</v>
      </c>
      <c r="B61" s="244" t="s">
        <v>169</v>
      </c>
      <c r="C61" s="244" t="s">
        <v>169</v>
      </c>
      <c r="D61" s="240" t="s">
        <v>185</v>
      </c>
      <c r="E61" s="241" t="s">
        <v>43</v>
      </c>
      <c r="F61" s="242">
        <v>39716</v>
      </c>
      <c r="G61" s="239">
        <v>22</v>
      </c>
      <c r="H61" s="243">
        <v>102350</v>
      </c>
      <c r="I61" s="217">
        <v>167</v>
      </c>
      <c r="J61" s="218">
        <v>2</v>
      </c>
    </row>
    <row r="62" spans="1:10" ht="12.75">
      <c r="A62" s="109">
        <v>55</v>
      </c>
      <c r="B62" s="244" t="s">
        <v>170</v>
      </c>
      <c r="C62" s="244" t="s">
        <v>171</v>
      </c>
      <c r="D62" s="240" t="s">
        <v>185</v>
      </c>
      <c r="E62" s="241" t="s">
        <v>43</v>
      </c>
      <c r="F62" s="242">
        <v>39716</v>
      </c>
      <c r="G62" s="239">
        <v>25</v>
      </c>
      <c r="H62" s="243">
        <v>96900</v>
      </c>
      <c r="I62" s="217">
        <v>141</v>
      </c>
      <c r="J62" s="218">
        <v>2</v>
      </c>
    </row>
    <row r="63" spans="1:10" ht="12.75">
      <c r="A63" s="109">
        <v>56</v>
      </c>
      <c r="B63" s="244" t="s">
        <v>172</v>
      </c>
      <c r="C63" s="244" t="s">
        <v>173</v>
      </c>
      <c r="D63" s="240" t="s">
        <v>185</v>
      </c>
      <c r="E63" s="241" t="s">
        <v>43</v>
      </c>
      <c r="F63" s="242">
        <v>39716</v>
      </c>
      <c r="G63" s="239">
        <v>20</v>
      </c>
      <c r="H63" s="243">
        <v>40950</v>
      </c>
      <c r="I63" s="217">
        <v>66</v>
      </c>
      <c r="J63" s="218">
        <v>2</v>
      </c>
    </row>
    <row r="64" spans="1:10" ht="12.75">
      <c r="A64" s="109">
        <v>57</v>
      </c>
      <c r="B64" s="239" t="s">
        <v>176</v>
      </c>
      <c r="C64" s="244" t="s">
        <v>177</v>
      </c>
      <c r="D64" s="240" t="s">
        <v>185</v>
      </c>
      <c r="E64" s="241" t="s">
        <v>43</v>
      </c>
      <c r="F64" s="242">
        <v>39716</v>
      </c>
      <c r="G64" s="239">
        <v>17</v>
      </c>
      <c r="H64" s="243">
        <v>42550</v>
      </c>
      <c r="I64" s="217">
        <v>63</v>
      </c>
      <c r="J64" s="218">
        <v>2</v>
      </c>
    </row>
    <row r="65" spans="1:10" ht="12.75">
      <c r="A65" s="109">
        <v>58</v>
      </c>
      <c r="B65" s="239" t="s">
        <v>174</v>
      </c>
      <c r="C65" s="244" t="s">
        <v>175</v>
      </c>
      <c r="D65" s="240" t="s">
        <v>185</v>
      </c>
      <c r="E65" s="241" t="s">
        <v>43</v>
      </c>
      <c r="F65" s="242">
        <v>39716</v>
      </c>
      <c r="G65" s="239">
        <v>15</v>
      </c>
      <c r="H65" s="243">
        <v>29300</v>
      </c>
      <c r="I65" s="217">
        <v>40</v>
      </c>
      <c r="J65" s="218">
        <v>2</v>
      </c>
    </row>
    <row r="66" spans="2:10" ht="12.75">
      <c r="B66" s="236"/>
      <c r="C66" s="236"/>
      <c r="D66" s="236"/>
      <c r="E66" s="236"/>
      <c r="F66" s="236"/>
      <c r="G66" s="245">
        <f>SUM(G4:G65)</f>
        <v>21358</v>
      </c>
      <c r="H66" s="245">
        <f>SUM(H4:H65)</f>
        <v>226427354</v>
      </c>
      <c r="I66" s="245">
        <f>SUM(I4:I65)</f>
        <v>296141</v>
      </c>
      <c r="J66" s="236"/>
    </row>
    <row r="69" ht="12.75">
      <c r="B69" t="s">
        <v>242</v>
      </c>
    </row>
    <row r="70" ht="12.75">
      <c r="B70" t="s">
        <v>243</v>
      </c>
    </row>
  </sheetData>
  <mergeCells count="1">
    <mergeCell ref="A1:J1"/>
  </mergeCells>
  <dataValidations count="2">
    <dataValidation type="whole" allowBlank="1" showInputMessage="1" showErrorMessage="1" error="Csak egész számot lehet beírni!" sqref="G56:I65">
      <formula1>0</formula1>
      <formula2>999999999999</formula2>
    </dataValidation>
    <dataValidation allowBlank="1" showInputMessage="1" showErrorMessage="1" error="A bemutató dátuma 2004.04.01 és 2005.12.31 közötti lehet! Lásd a kitöltési utasítást az előző munkafüzet-lapon!" sqref="F56:F65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3" sqref="A3:A67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0" customWidth="1"/>
    <col min="8" max="8" width="14.28125" style="0" customWidth="1"/>
    <col min="9" max="9" width="10.57421875" style="0" customWidth="1"/>
  </cols>
  <sheetData>
    <row r="1" spans="1:10" ht="30.75" customHeight="1">
      <c r="A1" s="559" t="s">
        <v>237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216">
        <v>1</v>
      </c>
      <c r="B3" s="154" t="s">
        <v>272</v>
      </c>
      <c r="C3" s="155" t="s">
        <v>273</v>
      </c>
      <c r="D3" s="157" t="s">
        <v>190</v>
      </c>
      <c r="E3" s="157" t="s">
        <v>71</v>
      </c>
      <c r="F3" s="157">
        <v>39863</v>
      </c>
      <c r="G3" s="221">
        <v>4208</v>
      </c>
      <c r="H3" s="246">
        <v>142050794</v>
      </c>
      <c r="I3" s="247">
        <v>134952</v>
      </c>
      <c r="J3" s="248">
        <v>17</v>
      </c>
    </row>
    <row r="4" spans="1:10" ht="12.75">
      <c r="A4" s="216">
        <v>2</v>
      </c>
      <c r="B4" s="249" t="s">
        <v>130</v>
      </c>
      <c r="C4" s="249" t="s">
        <v>131</v>
      </c>
      <c r="D4" s="114" t="s">
        <v>2</v>
      </c>
      <c r="E4" s="250" t="s">
        <v>1</v>
      </c>
      <c r="F4" s="251">
        <v>39856</v>
      </c>
      <c r="G4" s="252">
        <v>1511</v>
      </c>
      <c r="H4" s="253">
        <v>26337102</v>
      </c>
      <c r="I4" s="254">
        <v>27105</v>
      </c>
      <c r="J4" s="255">
        <v>12</v>
      </c>
    </row>
    <row r="5" spans="1:10" ht="12.75">
      <c r="A5" s="216">
        <v>3</v>
      </c>
      <c r="B5" s="119" t="s">
        <v>75</v>
      </c>
      <c r="C5" s="119" t="s">
        <v>75</v>
      </c>
      <c r="D5" s="120" t="s">
        <v>44</v>
      </c>
      <c r="E5" s="120" t="s">
        <v>192</v>
      </c>
      <c r="F5" s="256">
        <v>39786</v>
      </c>
      <c r="G5" s="257">
        <v>1501</v>
      </c>
      <c r="H5" s="258">
        <v>22165608</v>
      </c>
      <c r="I5" s="259">
        <v>23985</v>
      </c>
      <c r="J5" s="260">
        <v>12</v>
      </c>
    </row>
    <row r="6" spans="1:10" ht="12.75">
      <c r="A6" s="216">
        <v>4</v>
      </c>
      <c r="B6" s="154" t="s">
        <v>72</v>
      </c>
      <c r="C6" s="155" t="s">
        <v>73</v>
      </c>
      <c r="D6" s="157" t="s">
        <v>191</v>
      </c>
      <c r="E6" s="157" t="s">
        <v>235</v>
      </c>
      <c r="F6" s="261">
        <v>39723</v>
      </c>
      <c r="G6" s="221">
        <v>1373</v>
      </c>
      <c r="H6" s="246">
        <v>14776035</v>
      </c>
      <c r="I6" s="247">
        <v>21688</v>
      </c>
      <c r="J6" s="262">
        <v>5</v>
      </c>
    </row>
    <row r="7" spans="1:10" ht="12.75">
      <c r="A7" s="216">
        <v>5</v>
      </c>
      <c r="B7" s="124" t="s">
        <v>165</v>
      </c>
      <c r="C7" s="124" t="s">
        <v>166</v>
      </c>
      <c r="D7" s="125" t="s">
        <v>189</v>
      </c>
      <c r="E7" s="126" t="s">
        <v>193</v>
      </c>
      <c r="F7" s="263">
        <v>39926</v>
      </c>
      <c r="G7" s="264">
        <v>624</v>
      </c>
      <c r="H7" s="265">
        <v>18240766</v>
      </c>
      <c r="I7" s="266">
        <v>18882</v>
      </c>
      <c r="J7" s="267">
        <v>5</v>
      </c>
    </row>
    <row r="8" spans="1:10" ht="12.75">
      <c r="A8" s="216">
        <v>6</v>
      </c>
      <c r="B8" s="119" t="s">
        <v>163</v>
      </c>
      <c r="C8" s="119" t="s">
        <v>164</v>
      </c>
      <c r="D8" s="120" t="s">
        <v>44</v>
      </c>
      <c r="E8" s="121" t="s">
        <v>194</v>
      </c>
      <c r="F8" s="256">
        <v>39933</v>
      </c>
      <c r="G8" s="233">
        <v>862</v>
      </c>
      <c r="H8" s="258">
        <v>13858441</v>
      </c>
      <c r="I8" s="259">
        <v>16053</v>
      </c>
      <c r="J8" s="268">
        <v>8</v>
      </c>
    </row>
    <row r="9" spans="1:10" ht="12.75">
      <c r="A9" s="216">
        <v>7</v>
      </c>
      <c r="B9" s="154" t="s">
        <v>159</v>
      </c>
      <c r="C9" s="155" t="s">
        <v>160</v>
      </c>
      <c r="D9" s="157" t="s">
        <v>190</v>
      </c>
      <c r="E9" s="157" t="s">
        <v>1</v>
      </c>
      <c r="F9" s="261">
        <v>39891</v>
      </c>
      <c r="G9" s="221">
        <v>900</v>
      </c>
      <c r="H9" s="246">
        <v>12555537</v>
      </c>
      <c r="I9" s="247">
        <v>13154</v>
      </c>
      <c r="J9" s="248">
        <v>7</v>
      </c>
    </row>
    <row r="10" spans="1:10" ht="12.75">
      <c r="A10" s="216">
        <v>8</v>
      </c>
      <c r="B10" s="154" t="s">
        <v>282</v>
      </c>
      <c r="C10" s="155" t="s">
        <v>283</v>
      </c>
      <c r="D10" s="157" t="s">
        <v>191</v>
      </c>
      <c r="E10" s="157" t="s">
        <v>7</v>
      </c>
      <c r="F10" s="157">
        <v>39877</v>
      </c>
      <c r="G10" s="269">
        <v>603</v>
      </c>
      <c r="H10" s="246">
        <v>10755693</v>
      </c>
      <c r="I10" s="247">
        <v>12602</v>
      </c>
      <c r="J10" s="248">
        <v>4</v>
      </c>
    </row>
    <row r="11" spans="1:10" ht="12.75">
      <c r="A11" s="216">
        <v>9</v>
      </c>
      <c r="B11" s="114" t="s">
        <v>139</v>
      </c>
      <c r="C11" s="114" t="s">
        <v>139</v>
      </c>
      <c r="D11" s="114" t="s">
        <v>2</v>
      </c>
      <c r="E11" s="250" t="s">
        <v>140</v>
      </c>
      <c r="F11" s="251">
        <v>39842</v>
      </c>
      <c r="G11" s="252">
        <v>1047</v>
      </c>
      <c r="H11" s="253">
        <v>9550625</v>
      </c>
      <c r="I11" s="254">
        <v>9970</v>
      </c>
      <c r="J11" s="255">
        <v>10</v>
      </c>
    </row>
    <row r="12" spans="1:10" ht="12.75">
      <c r="A12" s="216">
        <v>10</v>
      </c>
      <c r="B12" s="124" t="s">
        <v>198</v>
      </c>
      <c r="C12" s="124" t="s">
        <v>67</v>
      </c>
      <c r="D12" s="125" t="s">
        <v>189</v>
      </c>
      <c r="E12" s="126" t="s">
        <v>1</v>
      </c>
      <c r="F12" s="263">
        <v>39744</v>
      </c>
      <c r="G12" s="264">
        <v>622</v>
      </c>
      <c r="H12" s="265">
        <v>7255631</v>
      </c>
      <c r="I12" s="270">
        <v>9020</v>
      </c>
      <c r="J12" s="271">
        <v>5</v>
      </c>
    </row>
    <row r="13" spans="1:10" ht="12.75">
      <c r="A13" s="216">
        <v>11</v>
      </c>
      <c r="B13" s="119" t="s">
        <v>162</v>
      </c>
      <c r="C13" s="119" t="s">
        <v>162</v>
      </c>
      <c r="D13" s="120" t="s">
        <v>44</v>
      </c>
      <c r="E13" s="121" t="s">
        <v>195</v>
      </c>
      <c r="F13" s="256">
        <v>39905</v>
      </c>
      <c r="G13" s="233">
        <v>792</v>
      </c>
      <c r="H13" s="258">
        <v>5997950</v>
      </c>
      <c r="I13" s="259">
        <v>7709</v>
      </c>
      <c r="J13" s="260">
        <v>9</v>
      </c>
    </row>
    <row r="14" spans="1:10" ht="12.75">
      <c r="A14" s="216">
        <v>12</v>
      </c>
      <c r="B14" s="154" t="s">
        <v>196</v>
      </c>
      <c r="C14" s="155" t="s">
        <v>197</v>
      </c>
      <c r="D14" s="157" t="s">
        <v>191</v>
      </c>
      <c r="E14" s="157" t="s">
        <v>1</v>
      </c>
      <c r="F14" s="261">
        <v>39954</v>
      </c>
      <c r="G14" s="221">
        <v>374</v>
      </c>
      <c r="H14" s="246">
        <v>8062137</v>
      </c>
      <c r="I14" s="247">
        <v>7392</v>
      </c>
      <c r="J14" s="248">
        <v>8</v>
      </c>
    </row>
    <row r="15" spans="1:10" ht="12.75">
      <c r="A15" s="216">
        <v>13</v>
      </c>
      <c r="B15" s="124" t="s">
        <v>129</v>
      </c>
      <c r="C15" s="124" t="s">
        <v>129</v>
      </c>
      <c r="D15" s="125" t="s">
        <v>189</v>
      </c>
      <c r="E15" s="126" t="s">
        <v>1</v>
      </c>
      <c r="F15" s="263">
        <v>39870</v>
      </c>
      <c r="G15" s="264">
        <v>489</v>
      </c>
      <c r="H15" s="265">
        <v>6203258</v>
      </c>
      <c r="I15" s="266">
        <v>7170</v>
      </c>
      <c r="J15" s="267">
        <v>3</v>
      </c>
    </row>
    <row r="16" spans="1:10" ht="12.75">
      <c r="A16" s="216">
        <v>14</v>
      </c>
      <c r="B16" s="105" t="s">
        <v>99</v>
      </c>
      <c r="C16" s="105" t="s">
        <v>100</v>
      </c>
      <c r="D16" s="106" t="s">
        <v>108</v>
      </c>
      <c r="E16" s="107" t="s">
        <v>199</v>
      </c>
      <c r="F16" s="107" t="s">
        <v>101</v>
      </c>
      <c r="G16" s="223">
        <v>354</v>
      </c>
      <c r="H16" s="272">
        <v>5419085</v>
      </c>
      <c r="I16" s="207">
        <v>7028</v>
      </c>
      <c r="J16" s="224">
        <v>2</v>
      </c>
    </row>
    <row r="17" spans="1:10" ht="12.75">
      <c r="A17" s="216">
        <v>15</v>
      </c>
      <c r="B17" s="105" t="s">
        <v>88</v>
      </c>
      <c r="C17" s="105" t="s">
        <v>89</v>
      </c>
      <c r="D17" s="106" t="s">
        <v>108</v>
      </c>
      <c r="E17" s="107" t="s">
        <v>201</v>
      </c>
      <c r="F17" s="151">
        <v>39751</v>
      </c>
      <c r="G17" s="223">
        <v>358</v>
      </c>
      <c r="H17" s="272">
        <v>3916865</v>
      </c>
      <c r="I17" s="207">
        <v>6616</v>
      </c>
      <c r="J17" s="224">
        <v>2</v>
      </c>
    </row>
    <row r="18" spans="1:10" ht="12.75">
      <c r="A18" s="216">
        <v>16</v>
      </c>
      <c r="B18" s="132" t="s">
        <v>161</v>
      </c>
      <c r="C18" s="132" t="s">
        <v>200</v>
      </c>
      <c r="D18" s="133" t="s">
        <v>63</v>
      </c>
      <c r="E18" s="134" t="s">
        <v>194</v>
      </c>
      <c r="F18" s="135">
        <v>39926</v>
      </c>
      <c r="G18" s="232">
        <v>394</v>
      </c>
      <c r="H18" s="273">
        <v>5260410</v>
      </c>
      <c r="I18" s="274">
        <v>6440</v>
      </c>
      <c r="J18" s="275">
        <v>2</v>
      </c>
    </row>
    <row r="19" spans="1:10" ht="12.75">
      <c r="A19" s="216">
        <v>17</v>
      </c>
      <c r="B19" s="154" t="s">
        <v>279</v>
      </c>
      <c r="C19" s="154" t="s">
        <v>280</v>
      </c>
      <c r="D19" s="157" t="s">
        <v>191</v>
      </c>
      <c r="E19" s="157" t="s">
        <v>194</v>
      </c>
      <c r="F19" s="157">
        <v>39702</v>
      </c>
      <c r="G19" s="269">
        <v>884</v>
      </c>
      <c r="H19" s="246">
        <v>3583299</v>
      </c>
      <c r="I19" s="247">
        <v>6396</v>
      </c>
      <c r="J19" s="262">
        <v>8</v>
      </c>
    </row>
    <row r="20" spans="1:10" ht="12.75">
      <c r="A20" s="216">
        <v>18</v>
      </c>
      <c r="B20" s="105" t="s">
        <v>85</v>
      </c>
      <c r="C20" s="105" t="s">
        <v>86</v>
      </c>
      <c r="D20" s="106" t="s">
        <v>108</v>
      </c>
      <c r="E20" s="107" t="s">
        <v>201</v>
      </c>
      <c r="F20" s="107" t="s">
        <v>87</v>
      </c>
      <c r="G20" s="223">
        <v>451</v>
      </c>
      <c r="H20" s="272">
        <v>4747331</v>
      </c>
      <c r="I20" s="207">
        <v>6259</v>
      </c>
      <c r="J20" s="224">
        <v>2</v>
      </c>
    </row>
    <row r="21" spans="1:10" ht="12.75">
      <c r="A21" s="216">
        <v>19</v>
      </c>
      <c r="B21" s="124" t="s">
        <v>45</v>
      </c>
      <c r="C21" s="124" t="s">
        <v>46</v>
      </c>
      <c r="D21" s="125" t="s">
        <v>189</v>
      </c>
      <c r="E21" s="126" t="s">
        <v>193</v>
      </c>
      <c r="F21" s="168">
        <v>39625</v>
      </c>
      <c r="G21" s="276">
        <v>450</v>
      </c>
      <c r="H21" s="277">
        <v>4559838</v>
      </c>
      <c r="I21" s="270">
        <v>6136</v>
      </c>
      <c r="J21" s="278">
        <v>2</v>
      </c>
    </row>
    <row r="22" spans="1:10" ht="12.75">
      <c r="A22" s="216">
        <v>20</v>
      </c>
      <c r="B22" s="119" t="s">
        <v>141</v>
      </c>
      <c r="C22" s="119" t="s">
        <v>141</v>
      </c>
      <c r="D22" s="120" t="s">
        <v>44</v>
      </c>
      <c r="E22" s="120" t="s">
        <v>203</v>
      </c>
      <c r="F22" s="122">
        <v>39835</v>
      </c>
      <c r="G22" s="257">
        <v>405</v>
      </c>
      <c r="H22" s="258">
        <v>3972991</v>
      </c>
      <c r="I22" s="259">
        <v>5693</v>
      </c>
      <c r="J22" s="260">
        <v>3</v>
      </c>
    </row>
    <row r="23" spans="1:10" ht="12.75">
      <c r="A23" s="216">
        <v>21</v>
      </c>
      <c r="B23" s="105" t="s">
        <v>80</v>
      </c>
      <c r="C23" s="105" t="s">
        <v>81</v>
      </c>
      <c r="D23" s="106" t="s">
        <v>108</v>
      </c>
      <c r="E23" s="107" t="s">
        <v>206</v>
      </c>
      <c r="F23" s="151">
        <v>39695</v>
      </c>
      <c r="G23" s="223">
        <v>377</v>
      </c>
      <c r="H23" s="272">
        <v>2995203</v>
      </c>
      <c r="I23" s="207">
        <v>5488</v>
      </c>
      <c r="J23" s="224">
        <v>2</v>
      </c>
    </row>
    <row r="24" spans="1:10" ht="12.75">
      <c r="A24" s="216">
        <v>22</v>
      </c>
      <c r="B24" s="124" t="s">
        <v>49</v>
      </c>
      <c r="C24" s="124" t="s">
        <v>50</v>
      </c>
      <c r="D24" s="125" t="s">
        <v>189</v>
      </c>
      <c r="E24" s="279" t="s">
        <v>202</v>
      </c>
      <c r="F24" s="127">
        <v>39681</v>
      </c>
      <c r="G24" s="276">
        <v>444</v>
      </c>
      <c r="H24" s="280">
        <v>4123297</v>
      </c>
      <c r="I24" s="270">
        <v>5403</v>
      </c>
      <c r="J24" s="278">
        <v>2</v>
      </c>
    </row>
    <row r="25" spans="1:10" ht="12.75">
      <c r="A25" s="216">
        <v>23</v>
      </c>
      <c r="B25" s="154" t="s">
        <v>204</v>
      </c>
      <c r="C25" s="155" t="s">
        <v>205</v>
      </c>
      <c r="D25" s="157" t="s">
        <v>191</v>
      </c>
      <c r="E25" s="157" t="s">
        <v>195</v>
      </c>
      <c r="F25" s="157">
        <v>39884</v>
      </c>
      <c r="G25" s="221">
        <v>427</v>
      </c>
      <c r="H25" s="246">
        <v>3756225</v>
      </c>
      <c r="I25" s="247">
        <v>4519</v>
      </c>
      <c r="J25" s="248">
        <v>5</v>
      </c>
    </row>
    <row r="26" spans="1:10" ht="12.75">
      <c r="A26" s="216">
        <v>24</v>
      </c>
      <c r="B26" s="132" t="s">
        <v>60</v>
      </c>
      <c r="C26" s="132" t="s">
        <v>61</v>
      </c>
      <c r="D26" s="133" t="s">
        <v>63</v>
      </c>
      <c r="E26" s="134" t="s">
        <v>1</v>
      </c>
      <c r="F26" s="135">
        <v>39709</v>
      </c>
      <c r="G26" s="232">
        <v>395</v>
      </c>
      <c r="H26" s="273">
        <v>2689295</v>
      </c>
      <c r="I26" s="274">
        <v>4393</v>
      </c>
      <c r="J26" s="281">
        <v>2</v>
      </c>
    </row>
    <row r="27" spans="1:10" ht="12.75">
      <c r="A27" s="216">
        <v>25</v>
      </c>
      <c r="B27" s="124" t="s">
        <v>207</v>
      </c>
      <c r="C27" s="124" t="s">
        <v>77</v>
      </c>
      <c r="D27" s="125" t="s">
        <v>189</v>
      </c>
      <c r="E27" s="126" t="s">
        <v>208</v>
      </c>
      <c r="F27" s="127">
        <v>39786</v>
      </c>
      <c r="G27" s="264">
        <v>401</v>
      </c>
      <c r="H27" s="265">
        <v>2934380</v>
      </c>
      <c r="I27" s="270">
        <v>4348</v>
      </c>
      <c r="J27" s="271">
        <v>3</v>
      </c>
    </row>
    <row r="28" spans="1:10" ht="12.75">
      <c r="A28" s="216">
        <v>26</v>
      </c>
      <c r="B28" s="124" t="s">
        <v>53</v>
      </c>
      <c r="C28" s="124" t="s">
        <v>54</v>
      </c>
      <c r="D28" s="125" t="s">
        <v>189</v>
      </c>
      <c r="E28" s="126" t="s">
        <v>212</v>
      </c>
      <c r="F28" s="127">
        <v>39709</v>
      </c>
      <c r="G28" s="264">
        <v>258</v>
      </c>
      <c r="H28" s="265">
        <v>2459430</v>
      </c>
      <c r="I28" s="270">
        <v>4306</v>
      </c>
      <c r="J28" s="271">
        <v>2</v>
      </c>
    </row>
    <row r="29" spans="1:10" ht="12.75">
      <c r="A29" s="216">
        <v>27</v>
      </c>
      <c r="B29" s="132" t="s">
        <v>58</v>
      </c>
      <c r="C29" s="132" t="s">
        <v>59</v>
      </c>
      <c r="D29" s="133" t="s">
        <v>63</v>
      </c>
      <c r="E29" s="135" t="s">
        <v>209</v>
      </c>
      <c r="F29" s="135">
        <v>39688</v>
      </c>
      <c r="G29" s="232">
        <v>357</v>
      </c>
      <c r="H29" s="273">
        <v>2621696</v>
      </c>
      <c r="I29" s="274">
        <v>3917</v>
      </c>
      <c r="J29" s="281">
        <v>2</v>
      </c>
    </row>
    <row r="30" spans="1:10" ht="12.75">
      <c r="A30" s="216">
        <v>28</v>
      </c>
      <c r="B30" s="124" t="s">
        <v>47</v>
      </c>
      <c r="C30" s="124" t="s">
        <v>48</v>
      </c>
      <c r="D30" s="125" t="s">
        <v>189</v>
      </c>
      <c r="E30" s="267" t="s">
        <v>7</v>
      </c>
      <c r="F30" s="168">
        <v>39660</v>
      </c>
      <c r="G30" s="276">
        <v>378</v>
      </c>
      <c r="H30" s="277">
        <v>2536348</v>
      </c>
      <c r="I30" s="270">
        <v>3880</v>
      </c>
      <c r="J30" s="278">
        <v>2</v>
      </c>
    </row>
    <row r="31" spans="1:10" ht="12.75">
      <c r="A31" s="216">
        <v>29</v>
      </c>
      <c r="B31" s="105" t="s">
        <v>102</v>
      </c>
      <c r="C31" s="105" t="s">
        <v>103</v>
      </c>
      <c r="D31" s="106" t="s">
        <v>108</v>
      </c>
      <c r="E31" s="107" t="s">
        <v>113</v>
      </c>
      <c r="F31" s="107" t="s">
        <v>104</v>
      </c>
      <c r="G31" s="223">
        <v>237</v>
      </c>
      <c r="H31" s="272">
        <v>2073252</v>
      </c>
      <c r="I31" s="207">
        <v>3427</v>
      </c>
      <c r="J31" s="224">
        <v>2</v>
      </c>
    </row>
    <row r="32" spans="1:10" ht="12.75">
      <c r="A32" s="216">
        <v>30</v>
      </c>
      <c r="B32" s="132" t="s">
        <v>64</v>
      </c>
      <c r="C32" s="132" t="s">
        <v>65</v>
      </c>
      <c r="D32" s="133" t="s">
        <v>63</v>
      </c>
      <c r="E32" s="134" t="s">
        <v>213</v>
      </c>
      <c r="F32" s="135">
        <v>39730</v>
      </c>
      <c r="G32" s="232">
        <v>336</v>
      </c>
      <c r="H32" s="273">
        <v>2241288</v>
      </c>
      <c r="I32" s="274">
        <v>3295</v>
      </c>
      <c r="J32" s="281">
        <v>2</v>
      </c>
    </row>
    <row r="33" spans="1:10" ht="12.75">
      <c r="A33" s="216">
        <v>31</v>
      </c>
      <c r="B33" s="124" t="s">
        <v>210</v>
      </c>
      <c r="C33" s="124" t="s">
        <v>211</v>
      </c>
      <c r="D33" s="125" t="s">
        <v>189</v>
      </c>
      <c r="E33" s="126" t="s">
        <v>194</v>
      </c>
      <c r="F33" s="127">
        <v>39947</v>
      </c>
      <c r="G33" s="264">
        <v>297</v>
      </c>
      <c r="H33" s="265">
        <v>2517685</v>
      </c>
      <c r="I33" s="266">
        <v>3291</v>
      </c>
      <c r="J33" s="267"/>
    </row>
    <row r="34" spans="1:10" ht="12.75">
      <c r="A34" s="216">
        <v>32</v>
      </c>
      <c r="B34" s="105" t="s">
        <v>84</v>
      </c>
      <c r="C34" s="105" t="s">
        <v>84</v>
      </c>
      <c r="D34" s="106" t="s">
        <v>108</v>
      </c>
      <c r="E34" s="107" t="s">
        <v>206</v>
      </c>
      <c r="F34" s="151">
        <v>39709</v>
      </c>
      <c r="G34" s="223">
        <v>147</v>
      </c>
      <c r="H34" s="272">
        <v>1717310</v>
      </c>
      <c r="I34" s="207">
        <v>3123</v>
      </c>
      <c r="J34" s="224">
        <v>2</v>
      </c>
    </row>
    <row r="35" spans="1:10" ht="12.75">
      <c r="A35" s="216">
        <v>33</v>
      </c>
      <c r="B35" s="132" t="s">
        <v>132</v>
      </c>
      <c r="C35" s="132" t="s">
        <v>133</v>
      </c>
      <c r="D35" s="133" t="s">
        <v>63</v>
      </c>
      <c r="E35" s="134" t="s">
        <v>1</v>
      </c>
      <c r="F35" s="135">
        <v>39856</v>
      </c>
      <c r="G35" s="232">
        <v>306</v>
      </c>
      <c r="H35" s="273">
        <v>2147462</v>
      </c>
      <c r="I35" s="274">
        <v>3038</v>
      </c>
      <c r="J35" s="275">
        <v>4</v>
      </c>
    </row>
    <row r="36" spans="1:10" ht="12.75">
      <c r="A36" s="216">
        <v>34</v>
      </c>
      <c r="B36" s="124" t="s">
        <v>66</v>
      </c>
      <c r="C36" s="124" t="s">
        <v>66</v>
      </c>
      <c r="D36" s="125" t="s">
        <v>189</v>
      </c>
      <c r="E36" s="267" t="s">
        <v>236</v>
      </c>
      <c r="F36" s="127">
        <v>39730</v>
      </c>
      <c r="G36" s="264">
        <v>328</v>
      </c>
      <c r="H36" s="265">
        <v>1880415</v>
      </c>
      <c r="I36" s="270">
        <v>2711</v>
      </c>
      <c r="J36" s="271">
        <v>2</v>
      </c>
    </row>
    <row r="37" spans="1:10" ht="12.75">
      <c r="A37" s="216">
        <v>35</v>
      </c>
      <c r="B37" s="282" t="s">
        <v>184</v>
      </c>
      <c r="C37" s="282" t="s">
        <v>184</v>
      </c>
      <c r="D37" s="283" t="s">
        <v>185</v>
      </c>
      <c r="E37" s="284" t="s">
        <v>214</v>
      </c>
      <c r="F37" s="285">
        <v>39912</v>
      </c>
      <c r="G37" s="286">
        <v>131</v>
      </c>
      <c r="H37" s="287">
        <v>2091240</v>
      </c>
      <c r="I37" s="288">
        <v>2496</v>
      </c>
      <c r="J37" s="289">
        <v>2</v>
      </c>
    </row>
    <row r="38" spans="1:10" ht="12.75">
      <c r="A38" s="216">
        <v>36</v>
      </c>
      <c r="B38" s="171" t="s">
        <v>38</v>
      </c>
      <c r="C38" s="119" t="s">
        <v>39</v>
      </c>
      <c r="D38" s="120" t="s">
        <v>44</v>
      </c>
      <c r="E38" s="196" t="s">
        <v>40</v>
      </c>
      <c r="F38" s="122">
        <v>39576</v>
      </c>
      <c r="G38" s="257">
        <v>305</v>
      </c>
      <c r="H38" s="258">
        <v>1204009</v>
      </c>
      <c r="I38" s="259">
        <v>2402</v>
      </c>
      <c r="J38" s="260">
        <v>2</v>
      </c>
    </row>
    <row r="39" spans="1:10" ht="12.75">
      <c r="A39" s="216">
        <v>37</v>
      </c>
      <c r="B39" s="124" t="s">
        <v>215</v>
      </c>
      <c r="C39" s="124" t="s">
        <v>216</v>
      </c>
      <c r="D39" s="125" t="s">
        <v>189</v>
      </c>
      <c r="E39" s="126" t="s">
        <v>7</v>
      </c>
      <c r="F39" s="127">
        <v>39947</v>
      </c>
      <c r="G39" s="290">
        <v>156</v>
      </c>
      <c r="H39" s="291">
        <v>1980818</v>
      </c>
      <c r="I39" s="292">
        <v>2337</v>
      </c>
      <c r="J39" s="128">
        <v>3</v>
      </c>
    </row>
    <row r="40" spans="1:10" ht="12.75">
      <c r="A40" s="216">
        <v>38</v>
      </c>
      <c r="B40" s="293" t="s">
        <v>135</v>
      </c>
      <c r="C40" s="293" t="s">
        <v>135</v>
      </c>
      <c r="D40" s="294" t="s">
        <v>122</v>
      </c>
      <c r="E40" s="295" t="s">
        <v>223</v>
      </c>
      <c r="F40" s="296">
        <v>39856</v>
      </c>
      <c r="G40" s="297">
        <v>184</v>
      </c>
      <c r="H40" s="298">
        <v>1027860</v>
      </c>
      <c r="I40" s="299">
        <v>2257</v>
      </c>
      <c r="J40" s="300">
        <v>3</v>
      </c>
    </row>
    <row r="41" spans="1:10" ht="12.75">
      <c r="A41" s="216">
        <v>39</v>
      </c>
      <c r="B41" s="105" t="s">
        <v>281</v>
      </c>
      <c r="C41" s="105" t="s">
        <v>281</v>
      </c>
      <c r="D41" s="106" t="s">
        <v>108</v>
      </c>
      <c r="E41" s="107" t="s">
        <v>113</v>
      </c>
      <c r="F41" s="151">
        <v>39716</v>
      </c>
      <c r="G41" s="223">
        <v>162</v>
      </c>
      <c r="H41" s="272">
        <v>1176180</v>
      </c>
      <c r="I41" s="207">
        <v>2179</v>
      </c>
      <c r="J41" s="224">
        <v>2</v>
      </c>
    </row>
    <row r="42" spans="1:10" ht="12.75">
      <c r="A42" s="216">
        <v>40</v>
      </c>
      <c r="B42" s="137" t="s">
        <v>148</v>
      </c>
      <c r="C42" s="137" t="s">
        <v>217</v>
      </c>
      <c r="D42" s="138" t="s">
        <v>150</v>
      </c>
      <c r="E42" s="139" t="s">
        <v>218</v>
      </c>
      <c r="F42" s="140">
        <v>39870</v>
      </c>
      <c r="G42" s="141">
        <v>213</v>
      </c>
      <c r="H42" s="301">
        <v>1142110</v>
      </c>
      <c r="I42" s="302">
        <v>2156</v>
      </c>
      <c r="J42" s="142">
        <v>3</v>
      </c>
    </row>
    <row r="43" spans="1:10" ht="12.75">
      <c r="A43" s="216">
        <v>41</v>
      </c>
      <c r="B43" s="105" t="s">
        <v>125</v>
      </c>
      <c r="C43" s="105" t="s">
        <v>125</v>
      </c>
      <c r="D43" s="106" t="s">
        <v>108</v>
      </c>
      <c r="E43" s="107" t="s">
        <v>199</v>
      </c>
      <c r="F43" s="107" t="s">
        <v>101</v>
      </c>
      <c r="G43" s="223">
        <v>125</v>
      </c>
      <c r="H43" s="272">
        <v>1131695</v>
      </c>
      <c r="I43" s="207">
        <v>2121</v>
      </c>
      <c r="J43" s="224">
        <v>2</v>
      </c>
    </row>
    <row r="44" spans="1:10" ht="12.75">
      <c r="A44" s="216">
        <v>42</v>
      </c>
      <c r="B44" s="105" t="s">
        <v>82</v>
      </c>
      <c r="C44" s="105" t="s">
        <v>83</v>
      </c>
      <c r="D44" s="106" t="s">
        <v>108</v>
      </c>
      <c r="E44" s="107" t="s">
        <v>201</v>
      </c>
      <c r="F44" s="151">
        <v>39702</v>
      </c>
      <c r="G44" s="223">
        <v>180</v>
      </c>
      <c r="H44" s="272">
        <v>1251282</v>
      </c>
      <c r="I44" s="207">
        <v>2106</v>
      </c>
      <c r="J44" s="224">
        <v>2</v>
      </c>
    </row>
    <row r="45" spans="1:10" ht="12.75">
      <c r="A45" s="216">
        <v>43</v>
      </c>
      <c r="B45" s="150" t="s">
        <v>155</v>
      </c>
      <c r="C45" s="150" t="s">
        <v>156</v>
      </c>
      <c r="D45" s="106" t="s">
        <v>108</v>
      </c>
      <c r="E45" s="107" t="s">
        <v>228</v>
      </c>
      <c r="F45" s="151">
        <v>39891</v>
      </c>
      <c r="G45" s="152">
        <v>115</v>
      </c>
      <c r="H45" s="272">
        <v>705210</v>
      </c>
      <c r="I45" s="303">
        <v>1921</v>
      </c>
      <c r="J45" s="153">
        <v>2</v>
      </c>
    </row>
    <row r="46" spans="1:10" ht="12.75">
      <c r="A46" s="216">
        <v>44</v>
      </c>
      <c r="B46" s="105" t="s">
        <v>93</v>
      </c>
      <c r="C46" s="105" t="s">
        <v>94</v>
      </c>
      <c r="D46" s="106" t="s">
        <v>108</v>
      </c>
      <c r="E46" s="107" t="s">
        <v>113</v>
      </c>
      <c r="F46" s="151">
        <v>39779</v>
      </c>
      <c r="G46" s="223">
        <v>224</v>
      </c>
      <c r="H46" s="272">
        <v>1099100</v>
      </c>
      <c r="I46" s="207">
        <v>1915</v>
      </c>
      <c r="J46" s="224">
        <v>2</v>
      </c>
    </row>
    <row r="47" spans="1:10" ht="12.75">
      <c r="A47" s="216">
        <v>45</v>
      </c>
      <c r="B47" s="150" t="s">
        <v>284</v>
      </c>
      <c r="C47" s="150" t="s">
        <v>285</v>
      </c>
      <c r="D47" s="106" t="s">
        <v>108</v>
      </c>
      <c r="E47" s="107" t="s">
        <v>227</v>
      </c>
      <c r="F47" s="151">
        <v>39884</v>
      </c>
      <c r="G47" s="223">
        <v>103</v>
      </c>
      <c r="H47" s="272">
        <v>945430</v>
      </c>
      <c r="I47" s="207">
        <v>1817</v>
      </c>
      <c r="J47" s="224">
        <v>2</v>
      </c>
    </row>
    <row r="48" spans="1:10" ht="12.75">
      <c r="A48" s="216">
        <v>46</v>
      </c>
      <c r="B48" s="124" t="s">
        <v>128</v>
      </c>
      <c r="C48" s="124" t="s">
        <v>145</v>
      </c>
      <c r="D48" s="125" t="s">
        <v>189</v>
      </c>
      <c r="E48" s="126" t="s">
        <v>199</v>
      </c>
      <c r="F48" s="127">
        <v>39828</v>
      </c>
      <c r="G48" s="264">
        <v>160</v>
      </c>
      <c r="H48" s="265">
        <v>1094430</v>
      </c>
      <c r="I48" s="266">
        <v>1692</v>
      </c>
      <c r="J48" s="267"/>
    </row>
    <row r="49" spans="1:10" ht="12.75">
      <c r="A49" s="216">
        <v>47</v>
      </c>
      <c r="B49" s="105" t="s">
        <v>97</v>
      </c>
      <c r="C49" s="105" t="s">
        <v>98</v>
      </c>
      <c r="D49" s="106" t="s">
        <v>108</v>
      </c>
      <c r="E49" s="107" t="s">
        <v>212</v>
      </c>
      <c r="F49" s="151">
        <v>39807</v>
      </c>
      <c r="G49" s="223">
        <v>147</v>
      </c>
      <c r="H49" s="272">
        <v>988510</v>
      </c>
      <c r="I49" s="207">
        <v>1654</v>
      </c>
      <c r="J49" s="224">
        <v>2</v>
      </c>
    </row>
    <row r="50" spans="1:10" ht="12.75">
      <c r="A50" s="216">
        <v>48</v>
      </c>
      <c r="B50" s="304" t="s">
        <v>219</v>
      </c>
      <c r="C50" s="304" t="s">
        <v>220</v>
      </c>
      <c r="D50" s="304" t="s">
        <v>221</v>
      </c>
      <c r="E50" s="305" t="s">
        <v>222</v>
      </c>
      <c r="F50" s="306">
        <v>39947</v>
      </c>
      <c r="G50" s="307">
        <v>125</v>
      </c>
      <c r="H50" s="308">
        <v>1072870</v>
      </c>
      <c r="I50" s="309">
        <v>1646</v>
      </c>
      <c r="J50" s="310">
        <v>4</v>
      </c>
    </row>
    <row r="51" spans="1:10" ht="12.75">
      <c r="A51" s="216">
        <v>49</v>
      </c>
      <c r="B51" s="105" t="s">
        <v>90</v>
      </c>
      <c r="C51" s="105" t="s">
        <v>91</v>
      </c>
      <c r="D51" s="106" t="s">
        <v>108</v>
      </c>
      <c r="E51" s="107" t="s">
        <v>194</v>
      </c>
      <c r="F51" s="107" t="s">
        <v>92</v>
      </c>
      <c r="G51" s="223">
        <v>178</v>
      </c>
      <c r="H51" s="272">
        <v>1052335</v>
      </c>
      <c r="I51" s="207">
        <v>1557</v>
      </c>
      <c r="J51" s="224">
        <v>2</v>
      </c>
    </row>
    <row r="52" spans="1:10" ht="12.75">
      <c r="A52" s="216">
        <v>50</v>
      </c>
      <c r="B52" s="105" t="s">
        <v>95</v>
      </c>
      <c r="C52" s="105" t="s">
        <v>96</v>
      </c>
      <c r="D52" s="106" t="s">
        <v>108</v>
      </c>
      <c r="E52" s="107" t="s">
        <v>227</v>
      </c>
      <c r="F52" s="151">
        <v>39786</v>
      </c>
      <c r="G52" s="223">
        <v>199</v>
      </c>
      <c r="H52" s="272">
        <v>960130</v>
      </c>
      <c r="I52" s="207">
        <v>1539</v>
      </c>
      <c r="J52" s="224">
        <v>2</v>
      </c>
    </row>
    <row r="53" spans="1:10" ht="12.75">
      <c r="A53" s="216">
        <v>51</v>
      </c>
      <c r="B53" s="124" t="s">
        <v>78</v>
      </c>
      <c r="C53" s="124" t="s">
        <v>79</v>
      </c>
      <c r="D53" s="125" t="s">
        <v>189</v>
      </c>
      <c r="E53" s="126" t="s">
        <v>1</v>
      </c>
      <c r="F53" s="127">
        <v>39793</v>
      </c>
      <c r="G53" s="264">
        <v>212</v>
      </c>
      <c r="H53" s="265">
        <v>1163050</v>
      </c>
      <c r="I53" s="270">
        <v>1536</v>
      </c>
      <c r="J53" s="271">
        <v>2</v>
      </c>
    </row>
    <row r="54" spans="1:10" ht="12.75">
      <c r="A54" s="216">
        <v>52</v>
      </c>
      <c r="B54" s="124" t="s">
        <v>143</v>
      </c>
      <c r="C54" s="124" t="s">
        <v>143</v>
      </c>
      <c r="D54" s="125" t="s">
        <v>189</v>
      </c>
      <c r="E54" s="126" t="s">
        <v>224</v>
      </c>
      <c r="F54" s="127">
        <v>39835</v>
      </c>
      <c r="G54" s="264">
        <v>176</v>
      </c>
      <c r="H54" s="265">
        <v>1000630</v>
      </c>
      <c r="I54" s="266">
        <v>1347</v>
      </c>
      <c r="J54" s="267"/>
    </row>
    <row r="55" spans="1:10" ht="12.75">
      <c r="A55" s="216">
        <v>53</v>
      </c>
      <c r="B55" s="119" t="s">
        <v>138</v>
      </c>
      <c r="C55" s="119" t="s">
        <v>146</v>
      </c>
      <c r="D55" s="120" t="s">
        <v>44</v>
      </c>
      <c r="E55" s="121" t="s">
        <v>194</v>
      </c>
      <c r="F55" s="311">
        <v>39849</v>
      </c>
      <c r="G55" s="257">
        <v>211</v>
      </c>
      <c r="H55" s="258">
        <v>948034</v>
      </c>
      <c r="I55" s="259">
        <v>1340</v>
      </c>
      <c r="J55" s="260">
        <v>3</v>
      </c>
    </row>
    <row r="56" spans="1:10" ht="12.75">
      <c r="A56" s="216">
        <v>54</v>
      </c>
      <c r="B56" s="124" t="s">
        <v>225</v>
      </c>
      <c r="C56" s="124" t="s">
        <v>226</v>
      </c>
      <c r="D56" s="125" t="s">
        <v>189</v>
      </c>
      <c r="E56" s="126" t="s">
        <v>71</v>
      </c>
      <c r="F56" s="127">
        <v>39947</v>
      </c>
      <c r="G56" s="264">
        <v>148</v>
      </c>
      <c r="H56" s="265">
        <v>995365</v>
      </c>
      <c r="I56" s="266">
        <v>1305</v>
      </c>
      <c r="J56" s="267"/>
    </row>
    <row r="57" spans="1:10" ht="12.75">
      <c r="A57" s="216">
        <v>55</v>
      </c>
      <c r="B57" s="282" t="s">
        <v>180</v>
      </c>
      <c r="C57" s="282" t="s">
        <v>181</v>
      </c>
      <c r="D57" s="283" t="s">
        <v>185</v>
      </c>
      <c r="E57" s="284" t="s">
        <v>229</v>
      </c>
      <c r="F57" s="285">
        <v>39807</v>
      </c>
      <c r="G57" s="286">
        <v>112</v>
      </c>
      <c r="H57" s="287">
        <v>632870</v>
      </c>
      <c r="I57" s="288">
        <v>822</v>
      </c>
      <c r="J57" s="289">
        <v>2</v>
      </c>
    </row>
    <row r="58" spans="1:10" ht="12.75">
      <c r="A58" s="216">
        <v>56</v>
      </c>
      <c r="B58" s="304" t="s">
        <v>230</v>
      </c>
      <c r="C58" s="304" t="s">
        <v>230</v>
      </c>
      <c r="D58" s="304" t="s">
        <v>221</v>
      </c>
      <c r="E58" s="305" t="s">
        <v>194</v>
      </c>
      <c r="F58" s="306">
        <v>39940</v>
      </c>
      <c r="G58" s="307">
        <v>100</v>
      </c>
      <c r="H58" s="308">
        <v>583120</v>
      </c>
      <c r="I58" s="309">
        <v>756</v>
      </c>
      <c r="J58" s="310">
        <v>2</v>
      </c>
    </row>
    <row r="59" spans="1:10" ht="12.75">
      <c r="A59" s="216">
        <v>57</v>
      </c>
      <c r="B59" s="282" t="s">
        <v>182</v>
      </c>
      <c r="C59" s="282" t="s">
        <v>183</v>
      </c>
      <c r="D59" s="283" t="s">
        <v>185</v>
      </c>
      <c r="E59" s="284" t="s">
        <v>206</v>
      </c>
      <c r="F59" s="285">
        <v>39870</v>
      </c>
      <c r="G59" s="286">
        <v>64</v>
      </c>
      <c r="H59" s="287">
        <v>438080</v>
      </c>
      <c r="I59" s="288">
        <v>523</v>
      </c>
      <c r="J59" s="289">
        <v>2</v>
      </c>
    </row>
    <row r="60" spans="1:10" ht="12.75">
      <c r="A60" s="216">
        <v>58</v>
      </c>
      <c r="B60" s="304" t="s">
        <v>231</v>
      </c>
      <c r="C60" s="304" t="s">
        <v>232</v>
      </c>
      <c r="D60" s="304" t="s">
        <v>221</v>
      </c>
      <c r="E60" s="305" t="s">
        <v>233</v>
      </c>
      <c r="F60" s="306">
        <v>39905</v>
      </c>
      <c r="G60" s="307">
        <v>45</v>
      </c>
      <c r="H60" s="308">
        <v>219695</v>
      </c>
      <c r="I60" s="309">
        <v>340</v>
      </c>
      <c r="J60" s="310"/>
    </row>
    <row r="61" spans="1:10" ht="12.75">
      <c r="A61" s="216">
        <v>59</v>
      </c>
      <c r="B61" s="282" t="s">
        <v>178</v>
      </c>
      <c r="C61" s="282" t="s">
        <v>179</v>
      </c>
      <c r="D61" s="283" t="s">
        <v>185</v>
      </c>
      <c r="E61" s="284" t="s">
        <v>234</v>
      </c>
      <c r="F61" s="285">
        <v>39716</v>
      </c>
      <c r="G61" s="286">
        <v>28</v>
      </c>
      <c r="H61" s="287">
        <v>106950</v>
      </c>
      <c r="I61" s="288">
        <v>296</v>
      </c>
      <c r="J61" s="289">
        <v>2</v>
      </c>
    </row>
    <row r="62" spans="1:10" ht="12.75">
      <c r="A62" s="216">
        <v>60</v>
      </c>
      <c r="B62" s="282" t="s">
        <v>167</v>
      </c>
      <c r="C62" s="282" t="s">
        <v>168</v>
      </c>
      <c r="D62" s="283" t="s">
        <v>185</v>
      </c>
      <c r="E62" s="284" t="s">
        <v>234</v>
      </c>
      <c r="F62" s="285">
        <v>39716</v>
      </c>
      <c r="G62" s="286">
        <v>27</v>
      </c>
      <c r="H62" s="287">
        <v>99450</v>
      </c>
      <c r="I62" s="288">
        <v>168</v>
      </c>
      <c r="J62" s="289">
        <v>2</v>
      </c>
    </row>
    <row r="63" spans="1:10" ht="12.75">
      <c r="A63" s="216">
        <v>61</v>
      </c>
      <c r="B63" s="282" t="s">
        <v>169</v>
      </c>
      <c r="C63" s="282" t="s">
        <v>169</v>
      </c>
      <c r="D63" s="283" t="s">
        <v>185</v>
      </c>
      <c r="E63" s="284" t="s">
        <v>234</v>
      </c>
      <c r="F63" s="285">
        <v>39716</v>
      </c>
      <c r="G63" s="286">
        <v>22</v>
      </c>
      <c r="H63" s="287">
        <v>102350</v>
      </c>
      <c r="I63" s="288">
        <v>167</v>
      </c>
      <c r="J63" s="289">
        <v>2</v>
      </c>
    </row>
    <row r="64" spans="1:10" ht="12.75">
      <c r="A64" s="216">
        <v>62</v>
      </c>
      <c r="B64" s="282" t="s">
        <v>170</v>
      </c>
      <c r="C64" s="282" t="s">
        <v>171</v>
      </c>
      <c r="D64" s="283" t="s">
        <v>185</v>
      </c>
      <c r="E64" s="284" t="s">
        <v>234</v>
      </c>
      <c r="F64" s="285">
        <v>39716</v>
      </c>
      <c r="G64" s="286">
        <v>25</v>
      </c>
      <c r="H64" s="287">
        <v>96900</v>
      </c>
      <c r="I64" s="288">
        <v>141</v>
      </c>
      <c r="J64" s="289">
        <v>2</v>
      </c>
    </row>
    <row r="65" spans="1:10" ht="12.75">
      <c r="A65" s="216">
        <v>63</v>
      </c>
      <c r="B65" s="282" t="s">
        <v>172</v>
      </c>
      <c r="C65" s="282" t="s">
        <v>173</v>
      </c>
      <c r="D65" s="283" t="s">
        <v>185</v>
      </c>
      <c r="E65" s="284" t="s">
        <v>234</v>
      </c>
      <c r="F65" s="285">
        <v>39716</v>
      </c>
      <c r="G65" s="286">
        <v>20</v>
      </c>
      <c r="H65" s="287">
        <v>40950</v>
      </c>
      <c r="I65" s="288">
        <v>66</v>
      </c>
      <c r="J65" s="289">
        <v>2</v>
      </c>
    </row>
    <row r="66" spans="1:10" ht="12.75">
      <c r="A66" s="216">
        <v>64</v>
      </c>
      <c r="B66" s="282" t="s">
        <v>176</v>
      </c>
      <c r="C66" s="282" t="s">
        <v>177</v>
      </c>
      <c r="D66" s="283" t="s">
        <v>185</v>
      </c>
      <c r="E66" s="284" t="s">
        <v>234</v>
      </c>
      <c r="F66" s="285">
        <v>39716</v>
      </c>
      <c r="G66" s="286">
        <v>17</v>
      </c>
      <c r="H66" s="287">
        <v>42550</v>
      </c>
      <c r="I66" s="288">
        <v>63</v>
      </c>
      <c r="J66" s="289">
        <v>2</v>
      </c>
    </row>
    <row r="67" spans="1:10" ht="12.75">
      <c r="A67" s="216">
        <v>65</v>
      </c>
      <c r="B67" s="282" t="s">
        <v>174</v>
      </c>
      <c r="C67" s="282" t="s">
        <v>175</v>
      </c>
      <c r="D67" s="283" t="s">
        <v>185</v>
      </c>
      <c r="E67" s="284" t="s">
        <v>234</v>
      </c>
      <c r="F67" s="285">
        <v>39716</v>
      </c>
      <c r="G67" s="286">
        <v>15</v>
      </c>
      <c r="H67" s="287">
        <v>29300</v>
      </c>
      <c r="I67" s="288">
        <v>40</v>
      </c>
      <c r="J67" s="289">
        <v>2</v>
      </c>
    </row>
    <row r="68" spans="7:9" ht="12.75">
      <c r="G68" s="234">
        <f>SUM(G3:G67)</f>
        <v>26819</v>
      </c>
      <c r="H68" s="234">
        <f>SUM(H3:H67)</f>
        <v>391385185</v>
      </c>
      <c r="I68" s="234">
        <f>SUM(I3:I67)</f>
        <v>450094</v>
      </c>
    </row>
    <row r="70" ht="12.75">
      <c r="B70" t="s">
        <v>242</v>
      </c>
    </row>
    <row r="71" ht="12.75">
      <c r="B71" t="s">
        <v>244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L2" sqref="L2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0" customWidth="1"/>
    <col min="8" max="8" width="14.28125" style="0" customWidth="1"/>
    <col min="9" max="9" width="10.57421875" style="219" customWidth="1"/>
    <col min="10" max="10" width="9.140625" style="333" customWidth="1"/>
  </cols>
  <sheetData>
    <row r="1" spans="1:10" ht="36.75" customHeight="1">
      <c r="A1" s="559" t="s">
        <v>258</v>
      </c>
      <c r="B1" s="559"/>
      <c r="C1" s="560"/>
      <c r="D1" s="560"/>
      <c r="E1" s="560"/>
      <c r="F1" s="560"/>
      <c r="G1" s="560"/>
      <c r="H1" s="560"/>
      <c r="I1" s="560"/>
      <c r="J1" s="560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216">
        <v>1</v>
      </c>
      <c r="B3" s="154" t="s">
        <v>272</v>
      </c>
      <c r="C3" s="154" t="s">
        <v>273</v>
      </c>
      <c r="D3" s="157" t="s">
        <v>190</v>
      </c>
      <c r="E3" s="157" t="s">
        <v>71</v>
      </c>
      <c r="F3" s="157">
        <v>39863</v>
      </c>
      <c r="G3" s="222">
        <v>4496</v>
      </c>
      <c r="H3" s="93">
        <v>146330749</v>
      </c>
      <c r="I3" s="93">
        <v>140956</v>
      </c>
      <c r="J3" s="262">
        <v>17</v>
      </c>
    </row>
    <row r="4" spans="1:10" ht="12.75">
      <c r="A4" s="216">
        <v>2</v>
      </c>
      <c r="B4" s="249" t="s">
        <v>130</v>
      </c>
      <c r="C4" s="249" t="s">
        <v>131</v>
      </c>
      <c r="D4" s="114" t="s">
        <v>2</v>
      </c>
      <c r="E4" s="250" t="s">
        <v>1</v>
      </c>
      <c r="F4" s="251">
        <v>39856</v>
      </c>
      <c r="G4" s="252">
        <v>1549</v>
      </c>
      <c r="H4" s="252">
        <v>26606732</v>
      </c>
      <c r="I4" s="254">
        <v>27507</v>
      </c>
      <c r="J4" s="255">
        <v>12</v>
      </c>
    </row>
    <row r="5" spans="1:10" ht="12.75">
      <c r="A5" s="216">
        <v>3</v>
      </c>
      <c r="B5" s="124" t="s">
        <v>165</v>
      </c>
      <c r="C5" s="124" t="s">
        <v>166</v>
      </c>
      <c r="D5" s="125" t="s">
        <v>189</v>
      </c>
      <c r="E5" s="126" t="s">
        <v>193</v>
      </c>
      <c r="F5" s="263">
        <v>39926</v>
      </c>
      <c r="G5" s="264">
        <v>911</v>
      </c>
      <c r="H5" s="290">
        <v>23702681</v>
      </c>
      <c r="I5" s="266">
        <v>25178</v>
      </c>
      <c r="J5" s="267">
        <v>5</v>
      </c>
    </row>
    <row r="6" spans="1:10" ht="12.75">
      <c r="A6" s="216">
        <v>4</v>
      </c>
      <c r="B6" s="119" t="s">
        <v>75</v>
      </c>
      <c r="C6" s="119" t="s">
        <v>75</v>
      </c>
      <c r="D6" s="120" t="s">
        <v>44</v>
      </c>
      <c r="E6" s="120" t="s">
        <v>192</v>
      </c>
      <c r="F6" s="256">
        <v>39786</v>
      </c>
      <c r="G6" s="257">
        <v>1524</v>
      </c>
      <c r="H6" s="233">
        <v>22296678</v>
      </c>
      <c r="I6" s="259">
        <v>24180</v>
      </c>
      <c r="J6" s="260">
        <v>12</v>
      </c>
    </row>
    <row r="7" spans="1:10" ht="12.75">
      <c r="A7" s="216">
        <v>5</v>
      </c>
      <c r="B7" s="154" t="s">
        <v>72</v>
      </c>
      <c r="C7" s="155" t="s">
        <v>73</v>
      </c>
      <c r="D7" s="157" t="s">
        <v>191</v>
      </c>
      <c r="E7" s="157" t="s">
        <v>235</v>
      </c>
      <c r="F7" s="261">
        <v>39723</v>
      </c>
      <c r="G7" s="221">
        <v>1382</v>
      </c>
      <c r="H7" s="220">
        <v>14943515</v>
      </c>
      <c r="I7" s="247">
        <v>22272</v>
      </c>
      <c r="J7" s="262">
        <v>5</v>
      </c>
    </row>
    <row r="8" spans="1:10" ht="12.75">
      <c r="A8" s="216">
        <v>6</v>
      </c>
      <c r="B8" s="119" t="s">
        <v>163</v>
      </c>
      <c r="C8" s="119" t="s">
        <v>164</v>
      </c>
      <c r="D8" s="120" t="s">
        <v>44</v>
      </c>
      <c r="E8" s="121" t="s">
        <v>194</v>
      </c>
      <c r="F8" s="256">
        <v>39933</v>
      </c>
      <c r="G8" s="233">
        <v>1225</v>
      </c>
      <c r="H8" s="233">
        <v>19019136</v>
      </c>
      <c r="I8" s="259">
        <v>21764</v>
      </c>
      <c r="J8" s="268">
        <v>8</v>
      </c>
    </row>
    <row r="9" spans="1:10" ht="12.75">
      <c r="A9" s="216">
        <v>7</v>
      </c>
      <c r="B9" s="154" t="s">
        <v>159</v>
      </c>
      <c r="C9" s="155" t="s">
        <v>160</v>
      </c>
      <c r="D9" s="157" t="s">
        <v>190</v>
      </c>
      <c r="E9" s="157" t="s">
        <v>1</v>
      </c>
      <c r="F9" s="261">
        <v>39891</v>
      </c>
      <c r="G9" s="221">
        <v>962</v>
      </c>
      <c r="H9" s="220">
        <v>12790487</v>
      </c>
      <c r="I9" s="247">
        <v>13573</v>
      </c>
      <c r="J9" s="248">
        <v>7</v>
      </c>
    </row>
    <row r="10" spans="1:10" ht="12.75">
      <c r="A10" s="216">
        <v>8</v>
      </c>
      <c r="B10" s="154" t="s">
        <v>282</v>
      </c>
      <c r="C10" s="154" t="s">
        <v>283</v>
      </c>
      <c r="D10" s="157" t="s">
        <v>190</v>
      </c>
      <c r="E10" s="157" t="s">
        <v>7</v>
      </c>
      <c r="F10" s="157">
        <v>39877</v>
      </c>
      <c r="G10" s="222">
        <v>637</v>
      </c>
      <c r="H10" s="93">
        <v>11054053</v>
      </c>
      <c r="I10" s="93">
        <v>13144</v>
      </c>
      <c r="J10" s="262">
        <v>4</v>
      </c>
    </row>
    <row r="11" spans="1:10" ht="12.75">
      <c r="A11" s="216">
        <v>9</v>
      </c>
      <c r="B11" s="154" t="s">
        <v>196</v>
      </c>
      <c r="C11" s="155" t="s">
        <v>197</v>
      </c>
      <c r="D11" s="157" t="s">
        <v>191</v>
      </c>
      <c r="E11" s="157" t="s">
        <v>1</v>
      </c>
      <c r="F11" s="261">
        <v>39954</v>
      </c>
      <c r="G11" s="221">
        <v>919</v>
      </c>
      <c r="H11" s="220">
        <v>13354422</v>
      </c>
      <c r="I11" s="247">
        <v>12699</v>
      </c>
      <c r="J11" s="248">
        <v>8</v>
      </c>
    </row>
    <row r="12" spans="1:10" ht="12.75">
      <c r="A12" s="216">
        <v>10</v>
      </c>
      <c r="B12" s="114" t="s">
        <v>139</v>
      </c>
      <c r="C12" s="114" t="s">
        <v>139</v>
      </c>
      <c r="D12" s="114" t="s">
        <v>2</v>
      </c>
      <c r="E12" s="250" t="s">
        <v>140</v>
      </c>
      <c r="F12" s="251">
        <v>39842</v>
      </c>
      <c r="G12" s="252">
        <v>1051</v>
      </c>
      <c r="H12" s="252">
        <v>9744485</v>
      </c>
      <c r="I12" s="254">
        <v>10385</v>
      </c>
      <c r="J12" s="255">
        <v>10</v>
      </c>
    </row>
    <row r="13" spans="1:10" ht="12.75">
      <c r="A13" s="216">
        <v>11</v>
      </c>
      <c r="B13" s="124" t="s">
        <v>198</v>
      </c>
      <c r="C13" s="124" t="s">
        <v>67</v>
      </c>
      <c r="D13" s="125" t="s">
        <v>189</v>
      </c>
      <c r="E13" s="126" t="s">
        <v>1</v>
      </c>
      <c r="F13" s="263">
        <v>39744</v>
      </c>
      <c r="G13" s="264">
        <v>629</v>
      </c>
      <c r="H13" s="290">
        <v>7309871</v>
      </c>
      <c r="I13" s="270">
        <v>9098</v>
      </c>
      <c r="J13" s="271">
        <v>5</v>
      </c>
    </row>
    <row r="14" spans="1:10" ht="12.75">
      <c r="A14" s="216">
        <v>12</v>
      </c>
      <c r="B14" s="119" t="s">
        <v>162</v>
      </c>
      <c r="C14" s="119" t="s">
        <v>162</v>
      </c>
      <c r="D14" s="120" t="s">
        <v>44</v>
      </c>
      <c r="E14" s="121" t="s">
        <v>195</v>
      </c>
      <c r="F14" s="256">
        <v>39905</v>
      </c>
      <c r="G14" s="233">
        <v>855</v>
      </c>
      <c r="H14" s="233">
        <v>6343210</v>
      </c>
      <c r="I14" s="259">
        <v>8365</v>
      </c>
      <c r="J14" s="260">
        <v>9</v>
      </c>
    </row>
    <row r="15" spans="1:10" ht="12.75">
      <c r="A15" s="216">
        <v>13</v>
      </c>
      <c r="B15" s="132" t="s">
        <v>161</v>
      </c>
      <c r="C15" s="132" t="s">
        <v>200</v>
      </c>
      <c r="D15" s="133" t="s">
        <v>63</v>
      </c>
      <c r="E15" s="134" t="s">
        <v>194</v>
      </c>
      <c r="F15" s="135">
        <v>39926</v>
      </c>
      <c r="G15" s="232">
        <v>494</v>
      </c>
      <c r="H15" s="312">
        <v>6076640</v>
      </c>
      <c r="I15" s="274">
        <v>7710</v>
      </c>
      <c r="J15" s="275">
        <v>2</v>
      </c>
    </row>
    <row r="16" spans="1:10" ht="12.75">
      <c r="A16" s="216">
        <v>14</v>
      </c>
      <c r="B16" s="124" t="s">
        <v>129</v>
      </c>
      <c r="C16" s="124" t="s">
        <v>129</v>
      </c>
      <c r="D16" s="125" t="s">
        <v>189</v>
      </c>
      <c r="E16" s="126" t="s">
        <v>1</v>
      </c>
      <c r="F16" s="263">
        <v>39870</v>
      </c>
      <c r="G16" s="264">
        <v>549</v>
      </c>
      <c r="H16" s="290">
        <v>6429158</v>
      </c>
      <c r="I16" s="266">
        <v>7547</v>
      </c>
      <c r="J16" s="267">
        <v>3</v>
      </c>
    </row>
    <row r="17" spans="1:10" ht="12.75">
      <c r="A17" s="216">
        <v>15</v>
      </c>
      <c r="B17" s="105" t="s">
        <v>99</v>
      </c>
      <c r="C17" s="105" t="s">
        <v>100</v>
      </c>
      <c r="D17" s="106" t="s">
        <v>108</v>
      </c>
      <c r="E17" s="107" t="s">
        <v>199</v>
      </c>
      <c r="F17" s="107" t="s">
        <v>101</v>
      </c>
      <c r="G17" s="223">
        <v>354</v>
      </c>
      <c r="H17" s="223">
        <v>5419085</v>
      </c>
      <c r="I17" s="207">
        <v>7028</v>
      </c>
      <c r="J17" s="224">
        <v>2</v>
      </c>
    </row>
    <row r="18" spans="1:10" ht="12.75">
      <c r="A18" s="216">
        <v>16</v>
      </c>
      <c r="B18" s="105" t="s">
        <v>88</v>
      </c>
      <c r="C18" s="105" t="s">
        <v>89</v>
      </c>
      <c r="D18" s="106" t="s">
        <v>108</v>
      </c>
      <c r="E18" s="107" t="s">
        <v>201</v>
      </c>
      <c r="F18" s="151">
        <v>39751</v>
      </c>
      <c r="G18" s="223">
        <v>358</v>
      </c>
      <c r="H18" s="223">
        <v>3916865</v>
      </c>
      <c r="I18" s="207">
        <v>6616</v>
      </c>
      <c r="J18" s="224">
        <v>2</v>
      </c>
    </row>
    <row r="19" spans="1:10" ht="12.75">
      <c r="A19" s="216">
        <v>17</v>
      </c>
      <c r="B19" s="105" t="s">
        <v>85</v>
      </c>
      <c r="C19" s="105" t="s">
        <v>86</v>
      </c>
      <c r="D19" s="106" t="s">
        <v>108</v>
      </c>
      <c r="E19" s="107" t="s">
        <v>201</v>
      </c>
      <c r="F19" s="107" t="s">
        <v>87</v>
      </c>
      <c r="G19" s="223">
        <v>451</v>
      </c>
      <c r="H19" s="223">
        <v>4747331</v>
      </c>
      <c r="I19" s="207">
        <v>6259</v>
      </c>
      <c r="J19" s="224">
        <v>2</v>
      </c>
    </row>
    <row r="20" spans="1:10" ht="12.75">
      <c r="A20" s="216">
        <v>18</v>
      </c>
      <c r="B20" s="313" t="s">
        <v>245</v>
      </c>
      <c r="C20" s="313" t="s">
        <v>250</v>
      </c>
      <c r="D20" s="314" t="s">
        <v>44</v>
      </c>
      <c r="E20" s="315" t="s">
        <v>71</v>
      </c>
      <c r="F20" s="316">
        <v>39982</v>
      </c>
      <c r="G20" s="317">
        <v>332</v>
      </c>
      <c r="H20" s="317">
        <v>4730816</v>
      </c>
      <c r="I20" s="318">
        <v>6004</v>
      </c>
      <c r="J20" s="319" t="s">
        <v>255</v>
      </c>
    </row>
    <row r="21" spans="1:10" ht="12.75">
      <c r="A21" s="216">
        <v>19</v>
      </c>
      <c r="B21" s="119" t="s">
        <v>141</v>
      </c>
      <c r="C21" s="119" t="s">
        <v>141</v>
      </c>
      <c r="D21" s="120" t="s">
        <v>44</v>
      </c>
      <c r="E21" s="120" t="s">
        <v>203</v>
      </c>
      <c r="F21" s="122">
        <v>39835</v>
      </c>
      <c r="G21" s="257">
        <v>434</v>
      </c>
      <c r="H21" s="233">
        <v>4092596</v>
      </c>
      <c r="I21" s="259">
        <v>5938</v>
      </c>
      <c r="J21" s="260">
        <v>3</v>
      </c>
    </row>
    <row r="22" spans="1:10" ht="12.75">
      <c r="A22" s="216">
        <v>20</v>
      </c>
      <c r="B22" s="105" t="s">
        <v>80</v>
      </c>
      <c r="C22" s="105" t="s">
        <v>81</v>
      </c>
      <c r="D22" s="106" t="s">
        <v>108</v>
      </c>
      <c r="E22" s="107" t="s">
        <v>206</v>
      </c>
      <c r="F22" s="151">
        <v>39695</v>
      </c>
      <c r="G22" s="223">
        <v>377</v>
      </c>
      <c r="H22" s="223">
        <v>2995203</v>
      </c>
      <c r="I22" s="207">
        <v>5488</v>
      </c>
      <c r="J22" s="224">
        <v>2</v>
      </c>
    </row>
    <row r="23" spans="1:10" ht="12.75">
      <c r="A23" s="216">
        <v>21</v>
      </c>
      <c r="B23" s="124" t="s">
        <v>49</v>
      </c>
      <c r="C23" s="124" t="s">
        <v>50</v>
      </c>
      <c r="D23" s="125" t="s">
        <v>189</v>
      </c>
      <c r="E23" s="279" t="s">
        <v>202</v>
      </c>
      <c r="F23" s="127">
        <v>39681</v>
      </c>
      <c r="G23" s="276">
        <v>444</v>
      </c>
      <c r="H23" s="320">
        <v>4123297</v>
      </c>
      <c r="I23" s="270">
        <v>5403</v>
      </c>
      <c r="J23" s="278">
        <v>2</v>
      </c>
    </row>
    <row r="24" spans="1:10" ht="12.75">
      <c r="A24" s="216">
        <v>22</v>
      </c>
      <c r="B24" s="154" t="s">
        <v>204</v>
      </c>
      <c r="C24" s="155" t="s">
        <v>205</v>
      </c>
      <c r="D24" s="157" t="s">
        <v>191</v>
      </c>
      <c r="E24" s="157" t="s">
        <v>195</v>
      </c>
      <c r="F24" s="157">
        <v>39884</v>
      </c>
      <c r="G24" s="221">
        <v>431</v>
      </c>
      <c r="H24" s="220">
        <v>3791525</v>
      </c>
      <c r="I24" s="247">
        <v>4569</v>
      </c>
      <c r="J24" s="248">
        <v>5</v>
      </c>
    </row>
    <row r="25" spans="1:10" ht="12.75">
      <c r="A25" s="216">
        <v>23</v>
      </c>
      <c r="B25" s="132" t="s">
        <v>60</v>
      </c>
      <c r="C25" s="132" t="s">
        <v>61</v>
      </c>
      <c r="D25" s="133" t="s">
        <v>63</v>
      </c>
      <c r="E25" s="134" t="s">
        <v>1</v>
      </c>
      <c r="F25" s="135">
        <v>39709</v>
      </c>
      <c r="G25" s="232">
        <v>395</v>
      </c>
      <c r="H25" s="312">
        <v>2689295</v>
      </c>
      <c r="I25" s="274">
        <v>4393</v>
      </c>
      <c r="J25" s="281">
        <v>2</v>
      </c>
    </row>
    <row r="26" spans="1:10" ht="12.75">
      <c r="A26" s="216">
        <v>24</v>
      </c>
      <c r="B26" s="124" t="s">
        <v>207</v>
      </c>
      <c r="C26" s="124" t="s">
        <v>77</v>
      </c>
      <c r="D26" s="125" t="s">
        <v>189</v>
      </c>
      <c r="E26" s="126" t="s">
        <v>208</v>
      </c>
      <c r="F26" s="127">
        <v>39786</v>
      </c>
      <c r="G26" s="264">
        <v>406</v>
      </c>
      <c r="H26" s="290">
        <v>2946330</v>
      </c>
      <c r="I26" s="270">
        <v>4371</v>
      </c>
      <c r="J26" s="271">
        <v>3</v>
      </c>
    </row>
    <row r="27" spans="1:10" ht="12.75">
      <c r="A27" s="216">
        <v>25</v>
      </c>
      <c r="B27" s="124" t="s">
        <v>53</v>
      </c>
      <c r="C27" s="124" t="s">
        <v>54</v>
      </c>
      <c r="D27" s="125" t="s">
        <v>189</v>
      </c>
      <c r="E27" s="126" t="s">
        <v>212</v>
      </c>
      <c r="F27" s="127">
        <v>39709</v>
      </c>
      <c r="G27" s="264">
        <v>261</v>
      </c>
      <c r="H27" s="290">
        <v>2476770</v>
      </c>
      <c r="I27" s="270">
        <v>4327</v>
      </c>
      <c r="J27" s="271">
        <v>2</v>
      </c>
    </row>
    <row r="28" spans="1:10" ht="12.75">
      <c r="A28" s="216">
        <v>26</v>
      </c>
      <c r="B28" s="132" t="s">
        <v>58</v>
      </c>
      <c r="C28" s="132" t="s">
        <v>59</v>
      </c>
      <c r="D28" s="133" t="s">
        <v>63</v>
      </c>
      <c r="E28" s="135" t="s">
        <v>209</v>
      </c>
      <c r="F28" s="135">
        <v>39688</v>
      </c>
      <c r="G28" s="232">
        <v>357</v>
      </c>
      <c r="H28" s="312">
        <v>2621696</v>
      </c>
      <c r="I28" s="274">
        <v>3917</v>
      </c>
      <c r="J28" s="281">
        <v>2</v>
      </c>
    </row>
    <row r="29" spans="1:10" ht="12.75">
      <c r="A29" s="216">
        <v>27</v>
      </c>
      <c r="B29" s="124" t="s">
        <v>47</v>
      </c>
      <c r="C29" s="124" t="s">
        <v>48</v>
      </c>
      <c r="D29" s="125" t="s">
        <v>189</v>
      </c>
      <c r="E29" s="267" t="s">
        <v>7</v>
      </c>
      <c r="F29" s="168">
        <v>39660</v>
      </c>
      <c r="G29" s="276">
        <v>378</v>
      </c>
      <c r="H29" s="264">
        <v>2536348</v>
      </c>
      <c r="I29" s="270">
        <v>3880</v>
      </c>
      <c r="J29" s="278">
        <v>2</v>
      </c>
    </row>
    <row r="30" spans="1:10" ht="12.75">
      <c r="A30" s="216">
        <v>28</v>
      </c>
      <c r="B30" s="124" t="s">
        <v>215</v>
      </c>
      <c r="C30" s="124" t="s">
        <v>216</v>
      </c>
      <c r="D30" s="125" t="s">
        <v>189</v>
      </c>
      <c r="E30" s="126" t="s">
        <v>7</v>
      </c>
      <c r="F30" s="127">
        <v>39947</v>
      </c>
      <c r="G30" s="290">
        <v>275</v>
      </c>
      <c r="H30" s="321">
        <v>3084416</v>
      </c>
      <c r="I30" s="292">
        <v>3824</v>
      </c>
      <c r="J30" s="128">
        <v>3</v>
      </c>
    </row>
    <row r="31" spans="1:10" ht="12.75">
      <c r="A31" s="216">
        <v>29</v>
      </c>
      <c r="B31" s="105" t="s">
        <v>102</v>
      </c>
      <c r="C31" s="105" t="s">
        <v>103</v>
      </c>
      <c r="D31" s="106" t="s">
        <v>108</v>
      </c>
      <c r="E31" s="107" t="s">
        <v>113</v>
      </c>
      <c r="F31" s="107" t="s">
        <v>104</v>
      </c>
      <c r="G31" s="223">
        <v>237</v>
      </c>
      <c r="H31" s="223">
        <v>2073252</v>
      </c>
      <c r="I31" s="207">
        <v>3427</v>
      </c>
      <c r="J31" s="224">
        <v>2</v>
      </c>
    </row>
    <row r="32" spans="1:10" ht="12.75">
      <c r="A32" s="216">
        <v>30</v>
      </c>
      <c r="B32" s="282" t="s">
        <v>184</v>
      </c>
      <c r="C32" s="282" t="s">
        <v>184</v>
      </c>
      <c r="D32" s="283" t="s">
        <v>185</v>
      </c>
      <c r="E32" s="284" t="s">
        <v>214</v>
      </c>
      <c r="F32" s="285">
        <v>39912</v>
      </c>
      <c r="G32" s="286">
        <v>240</v>
      </c>
      <c r="H32" s="286">
        <v>2785910</v>
      </c>
      <c r="I32" s="288">
        <v>3315</v>
      </c>
      <c r="J32" s="289">
        <v>2</v>
      </c>
    </row>
    <row r="33" spans="1:10" ht="12.75">
      <c r="A33" s="216">
        <v>31</v>
      </c>
      <c r="B33" s="132" t="s">
        <v>64</v>
      </c>
      <c r="C33" s="132" t="s">
        <v>65</v>
      </c>
      <c r="D33" s="133" t="s">
        <v>63</v>
      </c>
      <c r="E33" s="134" t="s">
        <v>213</v>
      </c>
      <c r="F33" s="135">
        <v>39730</v>
      </c>
      <c r="G33" s="232">
        <v>337</v>
      </c>
      <c r="H33" s="312">
        <v>2244758</v>
      </c>
      <c r="I33" s="274">
        <v>3300</v>
      </c>
      <c r="J33" s="281">
        <v>2</v>
      </c>
    </row>
    <row r="34" spans="1:10" ht="12.75">
      <c r="A34" s="216">
        <v>32</v>
      </c>
      <c r="B34" s="124" t="s">
        <v>210</v>
      </c>
      <c r="C34" s="124" t="s">
        <v>211</v>
      </c>
      <c r="D34" s="125" t="s">
        <v>189</v>
      </c>
      <c r="E34" s="126" t="s">
        <v>194</v>
      </c>
      <c r="F34" s="127">
        <v>39947</v>
      </c>
      <c r="G34" s="264">
        <v>297</v>
      </c>
      <c r="H34" s="290">
        <v>2517685</v>
      </c>
      <c r="I34" s="266">
        <v>3291</v>
      </c>
      <c r="J34" s="267"/>
    </row>
    <row r="35" spans="1:10" ht="12.75">
      <c r="A35" s="216">
        <v>33</v>
      </c>
      <c r="B35" s="132" t="s">
        <v>132</v>
      </c>
      <c r="C35" s="132" t="s">
        <v>133</v>
      </c>
      <c r="D35" s="133" t="s">
        <v>63</v>
      </c>
      <c r="E35" s="134" t="s">
        <v>1</v>
      </c>
      <c r="F35" s="135">
        <v>39856</v>
      </c>
      <c r="G35" s="232">
        <v>332</v>
      </c>
      <c r="H35" s="312">
        <v>2266627</v>
      </c>
      <c r="I35" s="274">
        <v>3274</v>
      </c>
      <c r="J35" s="275">
        <v>4</v>
      </c>
    </row>
    <row r="36" spans="1:10" ht="12.75">
      <c r="A36" s="216">
        <v>34</v>
      </c>
      <c r="B36" s="105" t="s">
        <v>84</v>
      </c>
      <c r="C36" s="105" t="s">
        <v>84</v>
      </c>
      <c r="D36" s="106" t="s">
        <v>108</v>
      </c>
      <c r="E36" s="107" t="s">
        <v>206</v>
      </c>
      <c r="F36" s="151">
        <v>39709</v>
      </c>
      <c r="G36" s="223">
        <v>147</v>
      </c>
      <c r="H36" s="223">
        <v>1717310</v>
      </c>
      <c r="I36" s="207">
        <v>3123</v>
      </c>
      <c r="J36" s="224">
        <v>2</v>
      </c>
    </row>
    <row r="37" spans="1:10" ht="12.75">
      <c r="A37" s="216">
        <v>35</v>
      </c>
      <c r="B37" s="124" t="s">
        <v>66</v>
      </c>
      <c r="C37" s="124" t="s">
        <v>66</v>
      </c>
      <c r="D37" s="125" t="s">
        <v>189</v>
      </c>
      <c r="E37" s="267" t="s">
        <v>236</v>
      </c>
      <c r="F37" s="127">
        <v>39730</v>
      </c>
      <c r="G37" s="264">
        <v>342</v>
      </c>
      <c r="H37" s="290">
        <v>1898865</v>
      </c>
      <c r="I37" s="270">
        <v>2739</v>
      </c>
      <c r="J37" s="271">
        <v>2</v>
      </c>
    </row>
    <row r="38" spans="1:10" ht="12.75">
      <c r="A38" s="216">
        <v>36</v>
      </c>
      <c r="B38" s="124" t="s">
        <v>246</v>
      </c>
      <c r="C38" s="124" t="s">
        <v>251</v>
      </c>
      <c r="D38" s="279" t="s">
        <v>189</v>
      </c>
      <c r="E38" s="126" t="s">
        <v>252</v>
      </c>
      <c r="F38" s="127">
        <v>39975</v>
      </c>
      <c r="G38" s="264">
        <v>157</v>
      </c>
      <c r="H38" s="264">
        <v>2217396</v>
      </c>
      <c r="I38" s="292">
        <v>2669</v>
      </c>
      <c r="J38" s="128">
        <v>3</v>
      </c>
    </row>
    <row r="39" spans="1:10" ht="12.75">
      <c r="A39" s="216">
        <v>37</v>
      </c>
      <c r="B39" s="293" t="s">
        <v>135</v>
      </c>
      <c r="C39" s="293" t="s">
        <v>135</v>
      </c>
      <c r="D39" s="294" t="s">
        <v>122</v>
      </c>
      <c r="E39" s="295" t="s">
        <v>223</v>
      </c>
      <c r="F39" s="296">
        <v>39856</v>
      </c>
      <c r="G39" s="297">
        <v>191</v>
      </c>
      <c r="H39" s="297">
        <v>1050950</v>
      </c>
      <c r="I39" s="299">
        <v>2310</v>
      </c>
      <c r="J39" s="300">
        <v>3</v>
      </c>
    </row>
    <row r="40" spans="1:10" ht="12.75">
      <c r="A40" s="216">
        <v>38</v>
      </c>
      <c r="B40" s="105" t="s">
        <v>281</v>
      </c>
      <c r="C40" s="105" t="s">
        <v>281</v>
      </c>
      <c r="D40" s="106" t="s">
        <v>108</v>
      </c>
      <c r="E40" s="107" t="s">
        <v>113</v>
      </c>
      <c r="F40" s="151">
        <v>39716</v>
      </c>
      <c r="G40" s="102">
        <v>162</v>
      </c>
      <c r="H40" s="102">
        <v>1176180</v>
      </c>
      <c r="I40" s="102">
        <v>2179</v>
      </c>
      <c r="J40" s="224">
        <v>2</v>
      </c>
    </row>
    <row r="41" spans="1:10" ht="12.75">
      <c r="A41" s="216">
        <v>39</v>
      </c>
      <c r="B41" s="137" t="s">
        <v>148</v>
      </c>
      <c r="C41" s="137" t="s">
        <v>217</v>
      </c>
      <c r="D41" s="138" t="s">
        <v>150</v>
      </c>
      <c r="E41" s="139" t="s">
        <v>218</v>
      </c>
      <c r="F41" s="140">
        <v>39870</v>
      </c>
      <c r="G41" s="141">
        <v>213</v>
      </c>
      <c r="H41" s="141">
        <v>1142110</v>
      </c>
      <c r="I41" s="302">
        <v>2156</v>
      </c>
      <c r="J41" s="142">
        <v>3</v>
      </c>
    </row>
    <row r="42" spans="1:10" ht="12.75">
      <c r="A42" s="216">
        <v>40</v>
      </c>
      <c r="B42" s="105" t="s">
        <v>125</v>
      </c>
      <c r="C42" s="105" t="s">
        <v>125</v>
      </c>
      <c r="D42" s="106" t="s">
        <v>108</v>
      </c>
      <c r="E42" s="107" t="s">
        <v>199</v>
      </c>
      <c r="F42" s="107" t="s">
        <v>101</v>
      </c>
      <c r="G42" s="223">
        <v>125</v>
      </c>
      <c r="H42" s="223">
        <v>1131695</v>
      </c>
      <c r="I42" s="207">
        <v>2121</v>
      </c>
      <c r="J42" s="224">
        <v>2</v>
      </c>
    </row>
    <row r="43" spans="1:10" ht="12.75">
      <c r="A43" s="216">
        <v>41</v>
      </c>
      <c r="B43" s="105" t="s">
        <v>82</v>
      </c>
      <c r="C43" s="105" t="s">
        <v>83</v>
      </c>
      <c r="D43" s="106" t="s">
        <v>108</v>
      </c>
      <c r="E43" s="107" t="s">
        <v>201</v>
      </c>
      <c r="F43" s="151">
        <v>39702</v>
      </c>
      <c r="G43" s="223">
        <v>180</v>
      </c>
      <c r="H43" s="223">
        <v>1251282</v>
      </c>
      <c r="I43" s="207">
        <v>2106</v>
      </c>
      <c r="J43" s="224">
        <v>2</v>
      </c>
    </row>
    <row r="44" spans="1:10" ht="12.75">
      <c r="A44" s="216">
        <v>42</v>
      </c>
      <c r="B44" s="150" t="s">
        <v>155</v>
      </c>
      <c r="C44" s="150" t="s">
        <v>156</v>
      </c>
      <c r="D44" s="106" t="s">
        <v>108</v>
      </c>
      <c r="E44" s="107" t="s">
        <v>228</v>
      </c>
      <c r="F44" s="151">
        <v>39891</v>
      </c>
      <c r="G44" s="152">
        <v>115</v>
      </c>
      <c r="H44" s="223">
        <v>705210</v>
      </c>
      <c r="I44" s="303">
        <v>1921</v>
      </c>
      <c r="J44" s="153">
        <v>2</v>
      </c>
    </row>
    <row r="45" spans="1:10" ht="12.75">
      <c r="A45" s="216">
        <v>43</v>
      </c>
      <c r="B45" s="105" t="s">
        <v>93</v>
      </c>
      <c r="C45" s="105" t="s">
        <v>94</v>
      </c>
      <c r="D45" s="106" t="s">
        <v>108</v>
      </c>
      <c r="E45" s="107" t="s">
        <v>113</v>
      </c>
      <c r="F45" s="151">
        <v>39779</v>
      </c>
      <c r="G45" s="223">
        <v>224</v>
      </c>
      <c r="H45" s="223">
        <v>1099100</v>
      </c>
      <c r="I45" s="207">
        <v>1915</v>
      </c>
      <c r="J45" s="224">
        <v>2</v>
      </c>
    </row>
    <row r="46" spans="1:10" ht="12.75">
      <c r="A46" s="216">
        <v>44</v>
      </c>
      <c r="B46" s="150" t="s">
        <v>284</v>
      </c>
      <c r="C46" s="150" t="s">
        <v>285</v>
      </c>
      <c r="D46" s="106" t="s">
        <v>108</v>
      </c>
      <c r="E46" s="107" t="s">
        <v>227</v>
      </c>
      <c r="F46" s="151">
        <v>39884</v>
      </c>
      <c r="G46" s="102">
        <v>103</v>
      </c>
      <c r="H46" s="102">
        <v>945430</v>
      </c>
      <c r="I46" s="102">
        <v>1817</v>
      </c>
      <c r="J46" s="224">
        <v>2</v>
      </c>
    </row>
    <row r="47" spans="1:10" ht="12.75">
      <c r="A47" s="216">
        <v>45</v>
      </c>
      <c r="B47" s="124" t="s">
        <v>128</v>
      </c>
      <c r="C47" s="124" t="s">
        <v>145</v>
      </c>
      <c r="D47" s="125" t="s">
        <v>189</v>
      </c>
      <c r="E47" s="126" t="s">
        <v>199</v>
      </c>
      <c r="F47" s="127">
        <v>39828</v>
      </c>
      <c r="G47" s="264">
        <v>160</v>
      </c>
      <c r="H47" s="290">
        <v>1094430</v>
      </c>
      <c r="I47" s="266">
        <v>1692</v>
      </c>
      <c r="J47" s="267"/>
    </row>
    <row r="48" spans="1:10" ht="12.75">
      <c r="A48" s="216">
        <v>46</v>
      </c>
      <c r="B48" s="105" t="s">
        <v>97</v>
      </c>
      <c r="C48" s="105" t="s">
        <v>98</v>
      </c>
      <c r="D48" s="106" t="s">
        <v>108</v>
      </c>
      <c r="E48" s="107" t="s">
        <v>212</v>
      </c>
      <c r="F48" s="151">
        <v>39807</v>
      </c>
      <c r="G48" s="223">
        <v>147</v>
      </c>
      <c r="H48" s="223">
        <v>988510</v>
      </c>
      <c r="I48" s="207">
        <v>1654</v>
      </c>
      <c r="J48" s="224">
        <v>2</v>
      </c>
    </row>
    <row r="49" spans="1:10" ht="12.75">
      <c r="A49" s="216">
        <v>47</v>
      </c>
      <c r="B49" s="155" t="s">
        <v>247</v>
      </c>
      <c r="C49" s="155" t="s">
        <v>253</v>
      </c>
      <c r="D49" s="322" t="s">
        <v>190</v>
      </c>
      <c r="E49" s="323" t="s">
        <v>254</v>
      </c>
      <c r="F49" s="324">
        <v>39968</v>
      </c>
      <c r="G49" s="325">
        <v>198</v>
      </c>
      <c r="H49" s="325">
        <v>1407028</v>
      </c>
      <c r="I49" s="326">
        <v>1647</v>
      </c>
      <c r="J49" s="327">
        <v>4</v>
      </c>
    </row>
    <row r="50" spans="1:10" ht="12.75">
      <c r="A50" s="216">
        <v>48</v>
      </c>
      <c r="B50" s="105" t="s">
        <v>90</v>
      </c>
      <c r="C50" s="105" t="s">
        <v>91</v>
      </c>
      <c r="D50" s="106" t="s">
        <v>108</v>
      </c>
      <c r="E50" s="107" t="s">
        <v>194</v>
      </c>
      <c r="F50" s="107" t="s">
        <v>92</v>
      </c>
      <c r="G50" s="102">
        <v>178</v>
      </c>
      <c r="H50" s="102">
        <v>1052335</v>
      </c>
      <c r="I50" s="102">
        <v>1557</v>
      </c>
      <c r="J50" s="224">
        <v>2</v>
      </c>
    </row>
    <row r="51" spans="1:10" ht="12.75">
      <c r="A51" s="216">
        <v>49</v>
      </c>
      <c r="B51" s="124" t="s">
        <v>225</v>
      </c>
      <c r="C51" s="124" t="s">
        <v>226</v>
      </c>
      <c r="D51" s="125" t="s">
        <v>189</v>
      </c>
      <c r="E51" s="126" t="s">
        <v>71</v>
      </c>
      <c r="F51" s="127">
        <v>39947</v>
      </c>
      <c r="G51" s="264">
        <v>178</v>
      </c>
      <c r="H51" s="290">
        <v>1164795</v>
      </c>
      <c r="I51" s="266">
        <v>1547</v>
      </c>
      <c r="J51" s="267"/>
    </row>
    <row r="52" spans="1:10" ht="12.75">
      <c r="A52" s="216">
        <v>50</v>
      </c>
      <c r="B52" s="105" t="s">
        <v>95</v>
      </c>
      <c r="C52" s="105" t="s">
        <v>96</v>
      </c>
      <c r="D52" s="106" t="s">
        <v>108</v>
      </c>
      <c r="E52" s="107" t="s">
        <v>227</v>
      </c>
      <c r="F52" s="151">
        <v>39786</v>
      </c>
      <c r="G52" s="223">
        <v>199</v>
      </c>
      <c r="H52" s="223">
        <v>960130</v>
      </c>
      <c r="I52" s="207">
        <v>1539</v>
      </c>
      <c r="J52" s="224">
        <v>2</v>
      </c>
    </row>
    <row r="53" spans="1:10" ht="12.75">
      <c r="A53" s="216">
        <v>51</v>
      </c>
      <c r="B53" s="124" t="s">
        <v>78</v>
      </c>
      <c r="C53" s="124" t="s">
        <v>79</v>
      </c>
      <c r="D53" s="125" t="s">
        <v>189</v>
      </c>
      <c r="E53" s="126" t="s">
        <v>1</v>
      </c>
      <c r="F53" s="127">
        <v>39793</v>
      </c>
      <c r="G53" s="264">
        <v>212</v>
      </c>
      <c r="H53" s="290">
        <v>1163050</v>
      </c>
      <c r="I53" s="270">
        <v>1536</v>
      </c>
      <c r="J53" s="271">
        <v>2</v>
      </c>
    </row>
    <row r="54" spans="1:10" ht="12.75">
      <c r="A54" s="216">
        <v>52</v>
      </c>
      <c r="B54" s="124" t="s">
        <v>143</v>
      </c>
      <c r="C54" s="124" t="s">
        <v>143</v>
      </c>
      <c r="D54" s="125" t="s">
        <v>189</v>
      </c>
      <c r="E54" s="126" t="s">
        <v>224</v>
      </c>
      <c r="F54" s="127">
        <v>39835</v>
      </c>
      <c r="G54" s="264">
        <v>176</v>
      </c>
      <c r="H54" s="290">
        <v>1000630</v>
      </c>
      <c r="I54" s="266">
        <v>1347</v>
      </c>
      <c r="J54" s="267"/>
    </row>
    <row r="55" spans="1:10" ht="12.75">
      <c r="A55" s="216">
        <v>53</v>
      </c>
      <c r="B55" s="119" t="s">
        <v>138</v>
      </c>
      <c r="C55" s="119" t="s">
        <v>146</v>
      </c>
      <c r="D55" s="120" t="s">
        <v>44</v>
      </c>
      <c r="E55" s="121" t="s">
        <v>194</v>
      </c>
      <c r="F55" s="311">
        <v>39849</v>
      </c>
      <c r="G55" s="257">
        <v>211</v>
      </c>
      <c r="H55" s="233">
        <v>948034</v>
      </c>
      <c r="I55" s="259">
        <v>1340</v>
      </c>
      <c r="J55" s="260">
        <v>3</v>
      </c>
    </row>
    <row r="56" spans="1:10" ht="12.75">
      <c r="A56" s="216">
        <v>54</v>
      </c>
      <c r="B56" s="304" t="s">
        <v>219</v>
      </c>
      <c r="C56" s="304" t="s">
        <v>220</v>
      </c>
      <c r="D56" s="304" t="s">
        <v>221</v>
      </c>
      <c r="E56" s="305" t="s">
        <v>222</v>
      </c>
      <c r="F56" s="306">
        <v>39947</v>
      </c>
      <c r="G56" s="307">
        <v>129</v>
      </c>
      <c r="H56" s="307">
        <v>690840</v>
      </c>
      <c r="I56" s="309">
        <v>1131</v>
      </c>
      <c r="J56" s="310">
        <v>4</v>
      </c>
    </row>
    <row r="57" spans="1:10" ht="12.75">
      <c r="A57" s="216">
        <v>55</v>
      </c>
      <c r="B57" s="282" t="s">
        <v>180</v>
      </c>
      <c r="C57" s="282" t="s">
        <v>181</v>
      </c>
      <c r="D57" s="283" t="s">
        <v>185</v>
      </c>
      <c r="E57" s="284" t="s">
        <v>229</v>
      </c>
      <c r="F57" s="285">
        <v>39807</v>
      </c>
      <c r="G57" s="286">
        <v>128</v>
      </c>
      <c r="H57" s="286">
        <v>667170</v>
      </c>
      <c r="I57" s="288">
        <v>864</v>
      </c>
      <c r="J57" s="289">
        <v>2</v>
      </c>
    </row>
    <row r="58" spans="1:10" ht="12.75">
      <c r="A58" s="216">
        <v>56</v>
      </c>
      <c r="B58" s="304" t="s">
        <v>230</v>
      </c>
      <c r="C58" s="304" t="s">
        <v>230</v>
      </c>
      <c r="D58" s="304" t="s">
        <v>221</v>
      </c>
      <c r="E58" s="305" t="s">
        <v>194</v>
      </c>
      <c r="F58" s="306">
        <v>39940</v>
      </c>
      <c r="G58" s="307">
        <v>100</v>
      </c>
      <c r="H58" s="307">
        <v>583120</v>
      </c>
      <c r="I58" s="309">
        <v>756</v>
      </c>
      <c r="J58" s="310">
        <v>2</v>
      </c>
    </row>
    <row r="59" spans="1:10" ht="12.75">
      <c r="A59" s="216">
        <v>57</v>
      </c>
      <c r="B59" s="282" t="s">
        <v>182</v>
      </c>
      <c r="C59" s="282" t="s">
        <v>183</v>
      </c>
      <c r="D59" s="283" t="s">
        <v>185</v>
      </c>
      <c r="E59" s="284" t="s">
        <v>206</v>
      </c>
      <c r="F59" s="285">
        <v>39870</v>
      </c>
      <c r="G59" s="286">
        <v>79</v>
      </c>
      <c r="H59" s="286">
        <v>507240</v>
      </c>
      <c r="I59" s="288">
        <v>609</v>
      </c>
      <c r="J59" s="289">
        <v>2</v>
      </c>
    </row>
    <row r="60" spans="1:10" ht="12.75">
      <c r="A60" s="216">
        <v>58</v>
      </c>
      <c r="B60" s="282" t="s">
        <v>248</v>
      </c>
      <c r="C60" s="282" t="s">
        <v>256</v>
      </c>
      <c r="D60" s="283" t="s">
        <v>185</v>
      </c>
      <c r="E60" s="284" t="s">
        <v>257</v>
      </c>
      <c r="F60" s="285">
        <v>39954</v>
      </c>
      <c r="G60" s="286">
        <v>84</v>
      </c>
      <c r="H60" s="286">
        <v>479700</v>
      </c>
      <c r="I60" s="288">
        <v>563</v>
      </c>
      <c r="J60" s="289">
        <v>2</v>
      </c>
    </row>
    <row r="61" spans="1:10" ht="12.75">
      <c r="A61" s="216">
        <v>59</v>
      </c>
      <c r="B61" s="304" t="s">
        <v>231</v>
      </c>
      <c r="C61" s="304" t="s">
        <v>232</v>
      </c>
      <c r="D61" s="304" t="s">
        <v>221</v>
      </c>
      <c r="E61" s="305" t="s">
        <v>233</v>
      </c>
      <c r="F61" s="306">
        <v>39905</v>
      </c>
      <c r="G61" s="307">
        <v>45</v>
      </c>
      <c r="H61" s="307">
        <v>219695</v>
      </c>
      <c r="I61" s="309">
        <v>340</v>
      </c>
      <c r="J61" s="310"/>
    </row>
    <row r="62" spans="1:10" ht="12.75">
      <c r="A62" s="216">
        <v>60</v>
      </c>
      <c r="B62" s="282" t="s">
        <v>178</v>
      </c>
      <c r="C62" s="282" t="s">
        <v>179</v>
      </c>
      <c r="D62" s="283" t="s">
        <v>185</v>
      </c>
      <c r="E62" s="284" t="s">
        <v>234</v>
      </c>
      <c r="F62" s="285">
        <v>39716</v>
      </c>
      <c r="G62" s="286">
        <v>32</v>
      </c>
      <c r="H62" s="286">
        <v>122800</v>
      </c>
      <c r="I62" s="288">
        <v>316</v>
      </c>
      <c r="J62" s="289">
        <v>2</v>
      </c>
    </row>
    <row r="63" spans="1:10" ht="12.75">
      <c r="A63" s="216">
        <v>61</v>
      </c>
      <c r="B63" s="328" t="s">
        <v>249</v>
      </c>
      <c r="C63" s="328" t="s">
        <v>249</v>
      </c>
      <c r="D63" s="329" t="s">
        <v>122</v>
      </c>
      <c r="E63" s="294" t="s">
        <v>223</v>
      </c>
      <c r="F63" s="330">
        <v>39975</v>
      </c>
      <c r="G63" s="331">
        <v>55</v>
      </c>
      <c r="H63" s="331">
        <v>145910</v>
      </c>
      <c r="I63" s="299">
        <v>297</v>
      </c>
      <c r="J63" s="300">
        <v>3</v>
      </c>
    </row>
    <row r="64" spans="1:10" ht="12.75">
      <c r="A64" s="216">
        <v>62</v>
      </c>
      <c r="B64" s="282" t="s">
        <v>167</v>
      </c>
      <c r="C64" s="282" t="s">
        <v>168</v>
      </c>
      <c r="D64" s="283" t="s">
        <v>185</v>
      </c>
      <c r="E64" s="284" t="s">
        <v>234</v>
      </c>
      <c r="F64" s="285">
        <v>39716</v>
      </c>
      <c r="G64" s="286">
        <v>27</v>
      </c>
      <c r="H64" s="286">
        <v>99450</v>
      </c>
      <c r="I64" s="288">
        <v>168</v>
      </c>
      <c r="J64" s="289">
        <v>2</v>
      </c>
    </row>
    <row r="65" spans="1:10" ht="12.75">
      <c r="A65" s="216">
        <v>63</v>
      </c>
      <c r="B65" s="282" t="s">
        <v>169</v>
      </c>
      <c r="C65" s="282" t="s">
        <v>169</v>
      </c>
      <c r="D65" s="283" t="s">
        <v>185</v>
      </c>
      <c r="E65" s="284" t="s">
        <v>234</v>
      </c>
      <c r="F65" s="285">
        <v>39716</v>
      </c>
      <c r="G65" s="286">
        <v>22</v>
      </c>
      <c r="H65" s="286">
        <v>102350</v>
      </c>
      <c r="I65" s="288">
        <v>167</v>
      </c>
      <c r="J65" s="289">
        <v>2</v>
      </c>
    </row>
    <row r="66" spans="1:10" ht="12.75">
      <c r="A66" s="216">
        <v>64</v>
      </c>
      <c r="B66" s="282" t="s">
        <v>170</v>
      </c>
      <c r="C66" s="282" t="s">
        <v>171</v>
      </c>
      <c r="D66" s="283" t="s">
        <v>185</v>
      </c>
      <c r="E66" s="284" t="s">
        <v>234</v>
      </c>
      <c r="F66" s="285">
        <v>39716</v>
      </c>
      <c r="G66" s="286">
        <v>26</v>
      </c>
      <c r="H66" s="286">
        <v>96900</v>
      </c>
      <c r="I66" s="288">
        <v>141</v>
      </c>
      <c r="J66" s="289">
        <v>2</v>
      </c>
    </row>
    <row r="67" spans="1:10" ht="12.75">
      <c r="A67" s="216">
        <v>65</v>
      </c>
      <c r="B67" s="282" t="s">
        <v>172</v>
      </c>
      <c r="C67" s="282" t="s">
        <v>173</v>
      </c>
      <c r="D67" s="283" t="s">
        <v>185</v>
      </c>
      <c r="E67" s="284" t="s">
        <v>234</v>
      </c>
      <c r="F67" s="285">
        <v>39716</v>
      </c>
      <c r="G67" s="286">
        <v>20</v>
      </c>
      <c r="H67" s="286">
        <v>40950</v>
      </c>
      <c r="I67" s="288">
        <v>66</v>
      </c>
      <c r="J67" s="289">
        <v>2</v>
      </c>
    </row>
    <row r="68" spans="1:10" ht="12.75">
      <c r="A68" s="216">
        <v>66</v>
      </c>
      <c r="B68" s="282" t="s">
        <v>176</v>
      </c>
      <c r="C68" s="282" t="s">
        <v>177</v>
      </c>
      <c r="D68" s="283" t="s">
        <v>185</v>
      </c>
      <c r="E68" s="284" t="s">
        <v>234</v>
      </c>
      <c r="F68" s="285">
        <v>39716</v>
      </c>
      <c r="G68" s="286">
        <v>17</v>
      </c>
      <c r="H68" s="286">
        <v>42550</v>
      </c>
      <c r="I68" s="288">
        <v>63</v>
      </c>
      <c r="J68" s="289">
        <v>2</v>
      </c>
    </row>
    <row r="69" spans="1:10" ht="12.75">
      <c r="A69" s="216">
        <v>67</v>
      </c>
      <c r="B69" s="282" t="s">
        <v>174</v>
      </c>
      <c r="C69" s="282" t="s">
        <v>175</v>
      </c>
      <c r="D69" s="283" t="s">
        <v>185</v>
      </c>
      <c r="E69" s="284" t="s">
        <v>234</v>
      </c>
      <c r="F69" s="285">
        <v>39716</v>
      </c>
      <c r="G69" s="286">
        <v>15</v>
      </c>
      <c r="H69" s="286">
        <v>29300</v>
      </c>
      <c r="I69" s="288">
        <v>40</v>
      </c>
      <c r="J69" s="289">
        <v>2</v>
      </c>
    </row>
    <row r="70" spans="7:9" ht="12.75">
      <c r="G70" s="208">
        <f>SUM(G3:G69)</f>
        <v>28276</v>
      </c>
      <c r="H70" s="208">
        <f>SUM(H3:H69)</f>
        <v>416004067</v>
      </c>
      <c r="I70" s="208">
        <f>SUM(I3:I69)</f>
        <v>477438</v>
      </c>
    </row>
    <row r="72" ht="12.75">
      <c r="B72" t="s">
        <v>242</v>
      </c>
    </row>
    <row r="73" ht="12.75">
      <c r="B73" t="s">
        <v>244</v>
      </c>
    </row>
  </sheetData>
  <mergeCells count="1">
    <mergeCell ref="A1:J1"/>
  </mergeCells>
  <dataValidations count="3">
    <dataValidation type="whole" allowBlank="1" showInputMessage="1" showErrorMessage="1" error="Kópia egész szám lehet!" sqref="J40">
      <formula1>1</formula1>
      <formula2>999</formula2>
    </dataValidation>
    <dataValidation allowBlank="1" showInputMessage="1" showErrorMessage="1" error="Egy x-et ítjon'" sqref="D40"/>
    <dataValidation type="whole" allowBlank="1" showInputMessage="1" showErrorMessage="1" error="Csak egész számot lehet beírni!" sqref="G40:I4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:J81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0" customWidth="1"/>
    <col min="8" max="8" width="14.28125" style="0" customWidth="1"/>
    <col min="9" max="9" width="10.57421875" style="0" customWidth="1"/>
  </cols>
  <sheetData>
    <row r="1" spans="1:10" ht="30.75" customHeight="1">
      <c r="A1" s="561" t="s">
        <v>271</v>
      </c>
      <c r="B1" s="562"/>
      <c r="C1" s="563"/>
      <c r="D1" s="563"/>
      <c r="E1" s="563"/>
      <c r="F1" s="563"/>
      <c r="G1" s="563"/>
      <c r="H1" s="563"/>
      <c r="I1" s="563"/>
      <c r="J1" s="564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225">
        <v>1</v>
      </c>
      <c r="B3" s="154" t="s">
        <v>272</v>
      </c>
      <c r="C3" s="154" t="s">
        <v>273</v>
      </c>
      <c r="D3" s="157" t="s">
        <v>3</v>
      </c>
      <c r="E3" s="157" t="s">
        <v>71</v>
      </c>
      <c r="F3" s="157">
        <v>39863</v>
      </c>
      <c r="G3" s="93">
        <v>4714</v>
      </c>
      <c r="H3" s="93">
        <v>148018499</v>
      </c>
      <c r="I3" s="247">
        <v>144049</v>
      </c>
      <c r="J3" s="158">
        <v>17</v>
      </c>
    </row>
    <row r="4" spans="1:10" ht="12.75">
      <c r="A4" s="225">
        <v>2</v>
      </c>
      <c r="B4" s="114" t="s">
        <v>130</v>
      </c>
      <c r="C4" s="114" t="s">
        <v>131</v>
      </c>
      <c r="D4" s="115" t="s">
        <v>2</v>
      </c>
      <c r="E4" s="250" t="s">
        <v>1</v>
      </c>
      <c r="F4" s="117">
        <v>39856</v>
      </c>
      <c r="G4" s="84">
        <v>1622</v>
      </c>
      <c r="H4" s="84">
        <v>27066632</v>
      </c>
      <c r="I4" s="254">
        <v>28201</v>
      </c>
      <c r="J4" s="255">
        <v>12</v>
      </c>
    </row>
    <row r="5" spans="1:10" ht="12.75">
      <c r="A5" s="164">
        <v>3</v>
      </c>
      <c r="B5" s="124" t="s">
        <v>165</v>
      </c>
      <c r="C5" s="124" t="s">
        <v>166</v>
      </c>
      <c r="D5" s="125" t="s">
        <v>259</v>
      </c>
      <c r="E5" s="126" t="s">
        <v>193</v>
      </c>
      <c r="F5" s="127">
        <v>39926</v>
      </c>
      <c r="G5" s="89">
        <v>1105</v>
      </c>
      <c r="H5" s="99">
        <v>26293267</v>
      </c>
      <c r="I5" s="292">
        <v>28152</v>
      </c>
      <c r="J5" s="128">
        <v>5</v>
      </c>
    </row>
    <row r="6" spans="1:10" ht="12.75">
      <c r="A6" s="225">
        <v>4</v>
      </c>
      <c r="B6" s="119" t="s">
        <v>163</v>
      </c>
      <c r="C6" s="119" t="s">
        <v>164</v>
      </c>
      <c r="D6" s="120" t="s">
        <v>260</v>
      </c>
      <c r="E6" s="121" t="s">
        <v>194</v>
      </c>
      <c r="F6" s="334">
        <v>39933</v>
      </c>
      <c r="G6" s="82">
        <v>1428</v>
      </c>
      <c r="H6" s="81">
        <v>20998061</v>
      </c>
      <c r="I6" s="259">
        <v>24305</v>
      </c>
      <c r="J6" s="268">
        <v>8</v>
      </c>
    </row>
    <row r="7" spans="1:10" ht="12.75">
      <c r="A7" s="225">
        <v>5</v>
      </c>
      <c r="B7" s="171" t="s">
        <v>75</v>
      </c>
      <c r="C7" s="119" t="s">
        <v>75</v>
      </c>
      <c r="D7" s="120" t="s">
        <v>260</v>
      </c>
      <c r="E7" s="120" t="s">
        <v>261</v>
      </c>
      <c r="F7" s="311">
        <v>39786</v>
      </c>
      <c r="G7" s="82">
        <v>1546</v>
      </c>
      <c r="H7" s="81">
        <v>22368028</v>
      </c>
      <c r="I7" s="259">
        <v>24276</v>
      </c>
      <c r="J7" s="260">
        <v>12</v>
      </c>
    </row>
    <row r="8" spans="1:10" ht="12.75">
      <c r="A8" s="164">
        <v>6</v>
      </c>
      <c r="B8" s="154" t="s">
        <v>72</v>
      </c>
      <c r="C8" s="154" t="s">
        <v>73</v>
      </c>
      <c r="D8" s="157" t="s">
        <v>3</v>
      </c>
      <c r="E8" s="157" t="s">
        <v>195</v>
      </c>
      <c r="F8" s="157">
        <v>39723</v>
      </c>
      <c r="G8" s="93">
        <v>1403</v>
      </c>
      <c r="H8" s="93">
        <v>15002515</v>
      </c>
      <c r="I8" s="247">
        <v>22372</v>
      </c>
      <c r="J8" s="158">
        <v>5</v>
      </c>
    </row>
    <row r="9" spans="1:10" ht="12.75">
      <c r="A9" s="225">
        <v>7</v>
      </c>
      <c r="B9" s="154" t="s">
        <v>196</v>
      </c>
      <c r="C9" s="154" t="s">
        <v>197</v>
      </c>
      <c r="D9" s="157" t="s">
        <v>3</v>
      </c>
      <c r="E9" s="157" t="s">
        <v>1</v>
      </c>
      <c r="F9" s="157">
        <v>39954</v>
      </c>
      <c r="G9" s="93">
        <v>1103</v>
      </c>
      <c r="H9" s="93">
        <v>14330492</v>
      </c>
      <c r="I9" s="201">
        <v>14145</v>
      </c>
      <c r="J9" s="158">
        <v>8</v>
      </c>
    </row>
    <row r="10" spans="1:10" ht="12.75">
      <c r="A10" s="225">
        <v>8</v>
      </c>
      <c r="B10" s="154" t="s">
        <v>159</v>
      </c>
      <c r="C10" s="154" t="s">
        <v>160</v>
      </c>
      <c r="D10" s="157" t="s">
        <v>3</v>
      </c>
      <c r="E10" s="157" t="s">
        <v>1</v>
      </c>
      <c r="F10" s="157">
        <v>39891</v>
      </c>
      <c r="G10" s="93">
        <v>981</v>
      </c>
      <c r="H10" s="93">
        <v>12969117</v>
      </c>
      <c r="I10" s="201">
        <v>13880</v>
      </c>
      <c r="J10" s="158">
        <v>7</v>
      </c>
    </row>
    <row r="11" spans="1:10" ht="12.75">
      <c r="A11" s="164">
        <v>9</v>
      </c>
      <c r="B11" s="154" t="s">
        <v>282</v>
      </c>
      <c r="C11" s="154" t="s">
        <v>283</v>
      </c>
      <c r="D11" s="157" t="s">
        <v>3</v>
      </c>
      <c r="E11" s="157" t="s">
        <v>7</v>
      </c>
      <c r="F11" s="157">
        <v>39877</v>
      </c>
      <c r="G11" s="93">
        <v>654</v>
      </c>
      <c r="H11" s="93">
        <v>11351863</v>
      </c>
      <c r="I11" s="201">
        <v>13542</v>
      </c>
      <c r="J11" s="158">
        <v>4</v>
      </c>
    </row>
    <row r="12" spans="1:10" ht="12.75">
      <c r="A12" s="225">
        <v>10</v>
      </c>
      <c r="B12" s="114" t="s">
        <v>139</v>
      </c>
      <c r="C12" s="114" t="s">
        <v>139</v>
      </c>
      <c r="D12" s="115" t="s">
        <v>2</v>
      </c>
      <c r="E12" s="250" t="s">
        <v>140</v>
      </c>
      <c r="F12" s="117">
        <v>39842</v>
      </c>
      <c r="G12" s="84">
        <v>1051</v>
      </c>
      <c r="H12" s="84">
        <v>9744485</v>
      </c>
      <c r="I12" s="254">
        <v>10385</v>
      </c>
      <c r="J12" s="255">
        <v>10</v>
      </c>
    </row>
    <row r="13" spans="1:10" ht="12.75">
      <c r="A13" s="225">
        <v>11</v>
      </c>
      <c r="B13" s="119" t="s">
        <v>245</v>
      </c>
      <c r="C13" s="119" t="s">
        <v>250</v>
      </c>
      <c r="D13" s="120" t="s">
        <v>260</v>
      </c>
      <c r="E13" s="121" t="s">
        <v>71</v>
      </c>
      <c r="F13" s="334">
        <v>39982</v>
      </c>
      <c r="G13" s="82">
        <v>691</v>
      </c>
      <c r="H13" s="81">
        <v>8512038</v>
      </c>
      <c r="I13" s="206">
        <v>10230</v>
      </c>
      <c r="J13" s="268" t="s">
        <v>255</v>
      </c>
    </row>
    <row r="14" spans="1:10" ht="12.75">
      <c r="A14" s="164">
        <v>12</v>
      </c>
      <c r="B14" s="124" t="s">
        <v>198</v>
      </c>
      <c r="C14" s="124" t="s">
        <v>67</v>
      </c>
      <c r="D14" s="125" t="s">
        <v>259</v>
      </c>
      <c r="E14" s="267" t="s">
        <v>1</v>
      </c>
      <c r="F14" s="127">
        <v>39744</v>
      </c>
      <c r="G14" s="89">
        <v>642</v>
      </c>
      <c r="H14" s="89">
        <v>7339721</v>
      </c>
      <c r="I14" s="266">
        <v>9149</v>
      </c>
      <c r="J14" s="128">
        <v>5</v>
      </c>
    </row>
    <row r="15" spans="1:10" ht="12.75">
      <c r="A15" s="225">
        <v>13</v>
      </c>
      <c r="B15" s="119" t="s">
        <v>162</v>
      </c>
      <c r="C15" s="119" t="s">
        <v>162</v>
      </c>
      <c r="D15" s="120" t="s">
        <v>260</v>
      </c>
      <c r="E15" s="121" t="s">
        <v>195</v>
      </c>
      <c r="F15" s="334">
        <v>39905</v>
      </c>
      <c r="G15" s="82">
        <v>906</v>
      </c>
      <c r="H15" s="81">
        <v>6515696</v>
      </c>
      <c r="I15" s="259">
        <v>8771</v>
      </c>
      <c r="J15" s="268">
        <v>9</v>
      </c>
    </row>
    <row r="16" spans="1:10" ht="12.75">
      <c r="A16" s="225">
        <v>14</v>
      </c>
      <c r="B16" s="132" t="s">
        <v>161</v>
      </c>
      <c r="C16" s="132" t="s">
        <v>200</v>
      </c>
      <c r="D16" s="133" t="s">
        <v>63</v>
      </c>
      <c r="E16" s="134" t="s">
        <v>194</v>
      </c>
      <c r="F16" s="135">
        <v>39926</v>
      </c>
      <c r="G16" s="91">
        <v>565</v>
      </c>
      <c r="H16" s="91">
        <v>6733315</v>
      </c>
      <c r="I16" s="203">
        <v>8453</v>
      </c>
      <c r="J16" s="136">
        <v>2</v>
      </c>
    </row>
    <row r="17" spans="1:10" ht="12.75">
      <c r="A17" s="164">
        <v>15</v>
      </c>
      <c r="B17" s="105" t="s">
        <v>99</v>
      </c>
      <c r="C17" s="105" t="s">
        <v>100</v>
      </c>
      <c r="D17" s="106" t="s">
        <v>108</v>
      </c>
      <c r="E17" s="107" t="s">
        <v>199</v>
      </c>
      <c r="F17" s="107" t="s">
        <v>101</v>
      </c>
      <c r="G17" s="332">
        <v>421</v>
      </c>
      <c r="H17" s="332">
        <v>6165400</v>
      </c>
      <c r="I17" s="303">
        <v>8078</v>
      </c>
      <c r="J17" s="224">
        <v>2</v>
      </c>
    </row>
    <row r="18" spans="1:10" ht="12.75">
      <c r="A18" s="225">
        <v>16</v>
      </c>
      <c r="B18" s="124" t="s">
        <v>129</v>
      </c>
      <c r="C18" s="124" t="s">
        <v>129</v>
      </c>
      <c r="D18" s="125" t="s">
        <v>259</v>
      </c>
      <c r="E18" s="126" t="s">
        <v>1</v>
      </c>
      <c r="F18" s="127">
        <v>39870</v>
      </c>
      <c r="G18" s="89">
        <v>567</v>
      </c>
      <c r="H18" s="99">
        <v>6523633</v>
      </c>
      <c r="I18" s="292">
        <v>7693</v>
      </c>
      <c r="J18" s="128">
        <v>3</v>
      </c>
    </row>
    <row r="19" spans="1:10" ht="12.75">
      <c r="A19" s="225">
        <v>17</v>
      </c>
      <c r="B19" s="105" t="s">
        <v>88</v>
      </c>
      <c r="C19" s="105" t="s">
        <v>89</v>
      </c>
      <c r="D19" s="106" t="s">
        <v>108</v>
      </c>
      <c r="E19" s="107" t="s">
        <v>201</v>
      </c>
      <c r="F19" s="151">
        <v>39751</v>
      </c>
      <c r="G19" s="332">
        <v>364</v>
      </c>
      <c r="H19" s="332">
        <v>3998664</v>
      </c>
      <c r="I19" s="303">
        <v>6722</v>
      </c>
      <c r="J19" s="224">
        <v>2</v>
      </c>
    </row>
    <row r="20" spans="1:10" ht="12.75">
      <c r="A20" s="164">
        <v>18</v>
      </c>
      <c r="B20" s="105" t="s">
        <v>85</v>
      </c>
      <c r="C20" s="105" t="s">
        <v>86</v>
      </c>
      <c r="D20" s="106" t="s">
        <v>108</v>
      </c>
      <c r="E20" s="107" t="s">
        <v>201</v>
      </c>
      <c r="F20" s="107" t="s">
        <v>87</v>
      </c>
      <c r="G20" s="332">
        <v>470</v>
      </c>
      <c r="H20" s="332">
        <v>4970481</v>
      </c>
      <c r="I20" s="303">
        <v>6515</v>
      </c>
      <c r="J20" s="224">
        <v>2</v>
      </c>
    </row>
    <row r="21" spans="1:10" ht="12.75">
      <c r="A21" s="225">
        <v>19</v>
      </c>
      <c r="B21" s="154" t="s">
        <v>279</v>
      </c>
      <c r="C21" s="154" t="s">
        <v>280</v>
      </c>
      <c r="D21" s="157" t="s">
        <v>3</v>
      </c>
      <c r="E21" s="157" t="s">
        <v>194</v>
      </c>
      <c r="F21" s="157">
        <v>39702</v>
      </c>
      <c r="G21" s="93">
        <v>885</v>
      </c>
      <c r="H21" s="93">
        <v>3625699</v>
      </c>
      <c r="I21" s="247">
        <v>6509</v>
      </c>
      <c r="J21" s="158">
        <v>8</v>
      </c>
    </row>
    <row r="22" spans="1:10" ht="12.75">
      <c r="A22" s="225">
        <v>20</v>
      </c>
      <c r="B22" s="119" t="s">
        <v>141</v>
      </c>
      <c r="C22" s="119" t="s">
        <v>141</v>
      </c>
      <c r="D22" s="120" t="s">
        <v>260</v>
      </c>
      <c r="E22" s="120" t="s">
        <v>203</v>
      </c>
      <c r="F22" s="334">
        <v>39835</v>
      </c>
      <c r="G22" s="82">
        <v>441</v>
      </c>
      <c r="H22" s="81">
        <v>4144896</v>
      </c>
      <c r="I22" s="259">
        <v>6010</v>
      </c>
      <c r="J22" s="268">
        <v>3</v>
      </c>
    </row>
    <row r="23" spans="1:10" ht="12.75">
      <c r="A23" s="164">
        <v>21</v>
      </c>
      <c r="B23" s="105" t="s">
        <v>80</v>
      </c>
      <c r="C23" s="105" t="s">
        <v>81</v>
      </c>
      <c r="D23" s="106" t="s">
        <v>108</v>
      </c>
      <c r="E23" s="107" t="s">
        <v>206</v>
      </c>
      <c r="F23" s="151">
        <v>39695</v>
      </c>
      <c r="G23" s="332">
        <v>381</v>
      </c>
      <c r="H23" s="332">
        <v>3030203</v>
      </c>
      <c r="I23" s="303">
        <v>5537</v>
      </c>
      <c r="J23" s="224">
        <v>2</v>
      </c>
    </row>
    <row r="24" spans="1:10" ht="12.75">
      <c r="A24" s="225">
        <v>22</v>
      </c>
      <c r="B24" s="124" t="s">
        <v>49</v>
      </c>
      <c r="C24" s="124" t="s">
        <v>50</v>
      </c>
      <c r="D24" s="125" t="s">
        <v>259</v>
      </c>
      <c r="E24" s="267" t="s">
        <v>202</v>
      </c>
      <c r="F24" s="168">
        <v>39681</v>
      </c>
      <c r="G24" s="88">
        <v>444</v>
      </c>
      <c r="H24" s="89">
        <v>4123297</v>
      </c>
      <c r="I24" s="270">
        <v>5403</v>
      </c>
      <c r="J24" s="169">
        <v>2</v>
      </c>
    </row>
    <row r="25" spans="1:10" ht="12.75">
      <c r="A25" s="225">
        <v>23</v>
      </c>
      <c r="B25" s="154" t="s">
        <v>204</v>
      </c>
      <c r="C25" s="154" t="s">
        <v>205</v>
      </c>
      <c r="D25" s="157" t="s">
        <v>3</v>
      </c>
      <c r="E25" s="157" t="s">
        <v>195</v>
      </c>
      <c r="F25" s="157">
        <v>39884</v>
      </c>
      <c r="G25" s="93">
        <v>438</v>
      </c>
      <c r="H25" s="93">
        <v>3811025</v>
      </c>
      <c r="I25" s="201">
        <v>4599</v>
      </c>
      <c r="J25" s="158">
        <v>5</v>
      </c>
    </row>
    <row r="26" spans="1:10" ht="12.75">
      <c r="A26" s="164">
        <v>24</v>
      </c>
      <c r="B26" s="124" t="s">
        <v>207</v>
      </c>
      <c r="C26" s="124" t="s">
        <v>77</v>
      </c>
      <c r="D26" s="125" t="s">
        <v>259</v>
      </c>
      <c r="E26" s="126" t="s">
        <v>208</v>
      </c>
      <c r="F26" s="127">
        <v>39786</v>
      </c>
      <c r="G26" s="89">
        <v>426</v>
      </c>
      <c r="H26" s="89">
        <v>3026300</v>
      </c>
      <c r="I26" s="266">
        <v>4512</v>
      </c>
      <c r="J26" s="128">
        <v>3</v>
      </c>
    </row>
    <row r="27" spans="1:10" ht="12.75">
      <c r="A27" s="225">
        <v>25</v>
      </c>
      <c r="B27" s="132" t="s">
        <v>60</v>
      </c>
      <c r="C27" s="132" t="s">
        <v>61</v>
      </c>
      <c r="D27" s="133" t="s">
        <v>63</v>
      </c>
      <c r="E27" s="134" t="s">
        <v>1</v>
      </c>
      <c r="F27" s="135">
        <v>39709</v>
      </c>
      <c r="G27" s="91">
        <v>397</v>
      </c>
      <c r="H27" s="91">
        <v>2690895</v>
      </c>
      <c r="I27" s="274">
        <v>4395</v>
      </c>
      <c r="J27" s="136">
        <v>2</v>
      </c>
    </row>
    <row r="28" spans="1:10" ht="12.75">
      <c r="A28" s="225">
        <v>26</v>
      </c>
      <c r="B28" s="124" t="s">
        <v>210</v>
      </c>
      <c r="C28" s="124" t="s">
        <v>211</v>
      </c>
      <c r="D28" s="125" t="s">
        <v>259</v>
      </c>
      <c r="E28" s="126" t="s">
        <v>194</v>
      </c>
      <c r="F28" s="127">
        <v>39947</v>
      </c>
      <c r="G28" s="89">
        <v>418</v>
      </c>
      <c r="H28" s="99">
        <v>3081335</v>
      </c>
      <c r="I28" s="292">
        <v>4292</v>
      </c>
      <c r="J28" s="128"/>
    </row>
    <row r="29" spans="1:10" ht="12.75">
      <c r="A29" s="164">
        <v>27</v>
      </c>
      <c r="B29" s="124" t="s">
        <v>215</v>
      </c>
      <c r="C29" s="124" t="s">
        <v>216</v>
      </c>
      <c r="D29" s="125" t="s">
        <v>259</v>
      </c>
      <c r="E29" s="126" t="s">
        <v>7</v>
      </c>
      <c r="F29" s="127">
        <v>39947</v>
      </c>
      <c r="G29" s="89">
        <v>352</v>
      </c>
      <c r="H29" s="99">
        <v>3322641</v>
      </c>
      <c r="I29" s="292">
        <v>4210</v>
      </c>
      <c r="J29" s="128">
        <v>3</v>
      </c>
    </row>
    <row r="30" spans="1:10" ht="12.75">
      <c r="A30" s="225">
        <v>28</v>
      </c>
      <c r="B30" s="132" t="s">
        <v>58</v>
      </c>
      <c r="C30" s="132" t="s">
        <v>59</v>
      </c>
      <c r="D30" s="133" t="s">
        <v>63</v>
      </c>
      <c r="E30" s="134" t="s">
        <v>209</v>
      </c>
      <c r="F30" s="135">
        <v>39688</v>
      </c>
      <c r="G30" s="91">
        <v>357</v>
      </c>
      <c r="H30" s="91">
        <v>2621696</v>
      </c>
      <c r="I30" s="274">
        <v>3917</v>
      </c>
      <c r="J30" s="136">
        <v>2</v>
      </c>
    </row>
    <row r="31" spans="1:10" ht="12.75">
      <c r="A31" s="225">
        <v>29</v>
      </c>
      <c r="B31" s="335" t="s">
        <v>262</v>
      </c>
      <c r="C31" s="335" t="s">
        <v>263</v>
      </c>
      <c r="D31" s="336" t="s">
        <v>264</v>
      </c>
      <c r="E31" s="337" t="s">
        <v>206</v>
      </c>
      <c r="F31" s="338">
        <v>39995</v>
      </c>
      <c r="G31" s="339">
        <v>193</v>
      </c>
      <c r="H31" s="340">
        <v>3242260</v>
      </c>
      <c r="I31" s="341">
        <v>3585</v>
      </c>
      <c r="J31" s="342">
        <v>3</v>
      </c>
    </row>
    <row r="32" spans="1:10" ht="12.75">
      <c r="A32" s="164">
        <v>30</v>
      </c>
      <c r="B32" s="105" t="s">
        <v>102</v>
      </c>
      <c r="C32" s="105" t="s">
        <v>103</v>
      </c>
      <c r="D32" s="106" t="s">
        <v>108</v>
      </c>
      <c r="E32" s="107" t="s">
        <v>113</v>
      </c>
      <c r="F32" s="107" t="s">
        <v>104</v>
      </c>
      <c r="G32" s="332">
        <v>247</v>
      </c>
      <c r="H32" s="332">
        <v>2192952</v>
      </c>
      <c r="I32" s="303">
        <v>3571</v>
      </c>
      <c r="J32" s="224">
        <v>2</v>
      </c>
    </row>
    <row r="33" spans="1:10" ht="12.75">
      <c r="A33" s="225">
        <v>31</v>
      </c>
      <c r="B33" s="124" t="s">
        <v>246</v>
      </c>
      <c r="C33" s="124" t="s">
        <v>251</v>
      </c>
      <c r="D33" s="125" t="s">
        <v>259</v>
      </c>
      <c r="E33" s="126" t="s">
        <v>252</v>
      </c>
      <c r="F33" s="127">
        <v>39975</v>
      </c>
      <c r="G33" s="343">
        <v>272</v>
      </c>
      <c r="H33" s="88">
        <v>2858771</v>
      </c>
      <c r="I33" s="292">
        <v>3471</v>
      </c>
      <c r="J33" s="278">
        <v>3</v>
      </c>
    </row>
    <row r="34" spans="1:10" ht="12.75">
      <c r="A34" s="225">
        <v>32</v>
      </c>
      <c r="B34" s="282" t="s">
        <v>184</v>
      </c>
      <c r="C34" s="282" t="s">
        <v>184</v>
      </c>
      <c r="D34" s="283" t="s">
        <v>185</v>
      </c>
      <c r="E34" s="284" t="s">
        <v>214</v>
      </c>
      <c r="F34" s="285">
        <v>39912</v>
      </c>
      <c r="G34" s="344">
        <v>240</v>
      </c>
      <c r="H34" s="344">
        <v>2785910</v>
      </c>
      <c r="I34" s="288">
        <v>3315</v>
      </c>
      <c r="J34" s="289">
        <v>2</v>
      </c>
    </row>
    <row r="35" spans="1:10" ht="12.75">
      <c r="A35" s="164">
        <v>33</v>
      </c>
      <c r="B35" s="132" t="s">
        <v>64</v>
      </c>
      <c r="C35" s="132" t="s">
        <v>65</v>
      </c>
      <c r="D35" s="133" t="s">
        <v>63</v>
      </c>
      <c r="E35" s="134" t="s">
        <v>213</v>
      </c>
      <c r="F35" s="135">
        <v>39730</v>
      </c>
      <c r="G35" s="91">
        <v>337</v>
      </c>
      <c r="H35" s="91">
        <v>2244758</v>
      </c>
      <c r="I35" s="203">
        <v>3300</v>
      </c>
      <c r="J35" s="136">
        <v>2</v>
      </c>
    </row>
    <row r="36" spans="1:10" ht="12.75">
      <c r="A36" s="225">
        <v>34</v>
      </c>
      <c r="B36" s="282" t="s">
        <v>275</v>
      </c>
      <c r="C36" s="282" t="s">
        <v>276</v>
      </c>
      <c r="D36" s="283" t="s">
        <v>185</v>
      </c>
      <c r="E36" s="284" t="s">
        <v>257</v>
      </c>
      <c r="F36" s="285">
        <v>39813</v>
      </c>
      <c r="G36" s="344">
        <v>342</v>
      </c>
      <c r="H36" s="344">
        <v>2548535</v>
      </c>
      <c r="I36" s="288">
        <v>3290</v>
      </c>
      <c r="J36" s="289">
        <v>2</v>
      </c>
    </row>
    <row r="37" spans="1:10" ht="12.75">
      <c r="A37" s="225">
        <v>35</v>
      </c>
      <c r="B37" s="132" t="s">
        <v>132</v>
      </c>
      <c r="C37" s="132" t="s">
        <v>133</v>
      </c>
      <c r="D37" s="133" t="s">
        <v>63</v>
      </c>
      <c r="E37" s="134" t="s">
        <v>1</v>
      </c>
      <c r="F37" s="135">
        <v>39856</v>
      </c>
      <c r="G37" s="91">
        <v>338</v>
      </c>
      <c r="H37" s="91">
        <v>2279392</v>
      </c>
      <c r="I37" s="203">
        <v>3287</v>
      </c>
      <c r="J37" s="136">
        <v>4</v>
      </c>
    </row>
    <row r="38" spans="1:10" ht="12.75">
      <c r="A38" s="164">
        <v>36</v>
      </c>
      <c r="B38" s="304" t="s">
        <v>219</v>
      </c>
      <c r="C38" s="304" t="s">
        <v>220</v>
      </c>
      <c r="D38" s="345" t="s">
        <v>221</v>
      </c>
      <c r="E38" s="305" t="s">
        <v>222</v>
      </c>
      <c r="F38" s="346">
        <v>39947</v>
      </c>
      <c r="G38" s="347">
        <v>311</v>
      </c>
      <c r="H38" s="347">
        <v>2012780</v>
      </c>
      <c r="I38" s="309">
        <v>3209</v>
      </c>
      <c r="J38" s="310">
        <v>4</v>
      </c>
    </row>
    <row r="39" spans="1:10" ht="12.75">
      <c r="A39" s="225">
        <v>37</v>
      </c>
      <c r="B39" s="105" t="s">
        <v>84</v>
      </c>
      <c r="C39" s="105" t="s">
        <v>84</v>
      </c>
      <c r="D39" s="106" t="s">
        <v>108</v>
      </c>
      <c r="E39" s="107" t="s">
        <v>206</v>
      </c>
      <c r="F39" s="151">
        <v>39709</v>
      </c>
      <c r="G39" s="332">
        <v>148</v>
      </c>
      <c r="H39" s="332">
        <v>1719310</v>
      </c>
      <c r="I39" s="303">
        <v>3127</v>
      </c>
      <c r="J39" s="224">
        <v>2</v>
      </c>
    </row>
    <row r="40" spans="1:10" ht="12.75">
      <c r="A40" s="225">
        <v>38</v>
      </c>
      <c r="B40" s="304" t="s">
        <v>231</v>
      </c>
      <c r="C40" s="304" t="s">
        <v>232</v>
      </c>
      <c r="D40" s="345" t="s">
        <v>221</v>
      </c>
      <c r="E40" s="305" t="s">
        <v>233</v>
      </c>
      <c r="F40" s="346">
        <v>39905</v>
      </c>
      <c r="G40" s="347">
        <v>335</v>
      </c>
      <c r="H40" s="347">
        <v>1905845</v>
      </c>
      <c r="I40" s="309">
        <v>2773</v>
      </c>
      <c r="J40" s="310"/>
    </row>
    <row r="41" spans="1:10" ht="12.75">
      <c r="A41" s="164">
        <v>39</v>
      </c>
      <c r="B41" s="124" t="s">
        <v>66</v>
      </c>
      <c r="C41" s="124" t="s">
        <v>66</v>
      </c>
      <c r="D41" s="125" t="s">
        <v>259</v>
      </c>
      <c r="E41" s="126" t="s">
        <v>236</v>
      </c>
      <c r="F41" s="127">
        <v>39730</v>
      </c>
      <c r="G41" s="89">
        <v>342</v>
      </c>
      <c r="H41" s="89">
        <v>1898865</v>
      </c>
      <c r="I41" s="266">
        <v>2739</v>
      </c>
      <c r="J41" s="128">
        <v>2</v>
      </c>
    </row>
    <row r="42" spans="1:10" ht="12.75">
      <c r="A42" s="225">
        <v>40</v>
      </c>
      <c r="B42" s="150" t="s">
        <v>266</v>
      </c>
      <c r="C42" s="150" t="s">
        <v>267</v>
      </c>
      <c r="D42" s="106" t="s">
        <v>108</v>
      </c>
      <c r="E42" s="107" t="s">
        <v>113</v>
      </c>
      <c r="F42" s="151">
        <v>39966</v>
      </c>
      <c r="G42" s="332">
        <v>129</v>
      </c>
      <c r="H42" s="332">
        <v>1630900</v>
      </c>
      <c r="I42" s="303">
        <v>2704</v>
      </c>
      <c r="J42" s="153">
        <v>3</v>
      </c>
    </row>
    <row r="43" spans="1:10" ht="12.75">
      <c r="A43" s="225">
        <v>41</v>
      </c>
      <c r="B43" s="105" t="s">
        <v>281</v>
      </c>
      <c r="C43" s="105" t="s">
        <v>281</v>
      </c>
      <c r="D43" s="106" t="s">
        <v>108</v>
      </c>
      <c r="E43" s="107" t="s">
        <v>113</v>
      </c>
      <c r="F43" s="151">
        <v>39716</v>
      </c>
      <c r="G43" s="332">
        <v>165</v>
      </c>
      <c r="H43" s="332">
        <v>1231180</v>
      </c>
      <c r="I43" s="303">
        <v>2617</v>
      </c>
      <c r="J43" s="224">
        <v>2</v>
      </c>
    </row>
    <row r="44" spans="1:10" ht="12.75">
      <c r="A44" s="164">
        <v>42</v>
      </c>
      <c r="B44" s="154" t="s">
        <v>265</v>
      </c>
      <c r="C44" s="154" t="s">
        <v>253</v>
      </c>
      <c r="D44" s="157" t="s">
        <v>3</v>
      </c>
      <c r="E44" s="157" t="s">
        <v>254</v>
      </c>
      <c r="F44" s="157">
        <v>39968</v>
      </c>
      <c r="G44" s="93">
        <v>307</v>
      </c>
      <c r="H44" s="93">
        <v>1899843</v>
      </c>
      <c r="I44" s="201">
        <v>2456</v>
      </c>
      <c r="J44" s="158">
        <v>4</v>
      </c>
    </row>
    <row r="45" spans="1:10" ht="12.75">
      <c r="A45" s="225">
        <v>43</v>
      </c>
      <c r="B45" s="150" t="s">
        <v>155</v>
      </c>
      <c r="C45" s="150" t="s">
        <v>156</v>
      </c>
      <c r="D45" s="106" t="s">
        <v>108</v>
      </c>
      <c r="E45" s="107" t="s">
        <v>228</v>
      </c>
      <c r="F45" s="151">
        <v>39891</v>
      </c>
      <c r="G45" s="332">
        <v>151</v>
      </c>
      <c r="H45" s="332">
        <v>1075790</v>
      </c>
      <c r="I45" s="303">
        <v>2366</v>
      </c>
      <c r="J45" s="153">
        <v>2</v>
      </c>
    </row>
    <row r="46" spans="1:10" ht="12.75">
      <c r="A46" s="225">
        <v>44</v>
      </c>
      <c r="B46" s="150" t="s">
        <v>284</v>
      </c>
      <c r="C46" s="150" t="s">
        <v>285</v>
      </c>
      <c r="D46" s="106" t="s">
        <v>108</v>
      </c>
      <c r="E46" s="107" t="s">
        <v>227</v>
      </c>
      <c r="F46" s="151">
        <v>39884</v>
      </c>
      <c r="G46" s="332">
        <v>142</v>
      </c>
      <c r="H46" s="332">
        <v>1830701</v>
      </c>
      <c r="I46" s="303">
        <v>2363</v>
      </c>
      <c r="J46" s="224">
        <v>2</v>
      </c>
    </row>
    <row r="47" spans="1:10" ht="12.75">
      <c r="A47" s="164">
        <v>45</v>
      </c>
      <c r="B47" s="293" t="s">
        <v>135</v>
      </c>
      <c r="C47" s="293" t="s">
        <v>135</v>
      </c>
      <c r="D47" s="294" t="s">
        <v>122</v>
      </c>
      <c r="E47" s="295" t="s">
        <v>223</v>
      </c>
      <c r="F47" s="296">
        <v>39856</v>
      </c>
      <c r="G47" s="348">
        <v>191</v>
      </c>
      <c r="H47" s="348">
        <v>1050950</v>
      </c>
      <c r="I47" s="299">
        <v>2310</v>
      </c>
      <c r="J47" s="300">
        <v>3</v>
      </c>
    </row>
    <row r="48" spans="1:10" ht="12.75">
      <c r="A48" s="225">
        <v>46</v>
      </c>
      <c r="B48" s="105" t="s">
        <v>277</v>
      </c>
      <c r="C48" s="105" t="s">
        <v>278</v>
      </c>
      <c r="D48" s="106" t="s">
        <v>108</v>
      </c>
      <c r="E48" s="107" t="s">
        <v>195</v>
      </c>
      <c r="F48" s="151">
        <v>39856</v>
      </c>
      <c r="G48" s="332">
        <v>226</v>
      </c>
      <c r="H48" s="332">
        <v>1124730</v>
      </c>
      <c r="I48" s="303">
        <v>2173</v>
      </c>
      <c r="J48" s="224">
        <v>2</v>
      </c>
    </row>
    <row r="49" spans="1:10" ht="12.75">
      <c r="A49" s="225">
        <v>47</v>
      </c>
      <c r="B49" s="105" t="s">
        <v>125</v>
      </c>
      <c r="C49" s="105" t="s">
        <v>125</v>
      </c>
      <c r="D49" s="106" t="s">
        <v>108</v>
      </c>
      <c r="E49" s="107" t="s">
        <v>199</v>
      </c>
      <c r="F49" s="107" t="s">
        <v>101</v>
      </c>
      <c r="G49" s="332">
        <v>142</v>
      </c>
      <c r="H49" s="332">
        <v>1157006</v>
      </c>
      <c r="I49" s="303">
        <v>2165</v>
      </c>
      <c r="J49" s="224">
        <v>2</v>
      </c>
    </row>
    <row r="50" spans="1:10" ht="12.75">
      <c r="A50" s="164">
        <v>48</v>
      </c>
      <c r="B50" s="137" t="s">
        <v>148</v>
      </c>
      <c r="C50" s="137" t="s">
        <v>217</v>
      </c>
      <c r="D50" s="138" t="s">
        <v>150</v>
      </c>
      <c r="E50" s="139" t="s">
        <v>218</v>
      </c>
      <c r="F50" s="140">
        <v>39870</v>
      </c>
      <c r="G50" s="349">
        <v>213</v>
      </c>
      <c r="H50" s="349">
        <v>1142110</v>
      </c>
      <c r="I50" s="302">
        <v>2156</v>
      </c>
      <c r="J50" s="142">
        <v>3</v>
      </c>
    </row>
    <row r="51" spans="1:10" ht="12.75">
      <c r="A51" s="225">
        <v>49</v>
      </c>
      <c r="B51" s="105" t="s">
        <v>82</v>
      </c>
      <c r="C51" s="105" t="s">
        <v>83</v>
      </c>
      <c r="D51" s="106" t="s">
        <v>108</v>
      </c>
      <c r="E51" s="107" t="s">
        <v>201</v>
      </c>
      <c r="F51" s="151">
        <v>39702</v>
      </c>
      <c r="G51" s="332">
        <v>182</v>
      </c>
      <c r="H51" s="332">
        <v>1267782</v>
      </c>
      <c r="I51" s="303">
        <v>2124</v>
      </c>
      <c r="J51" s="224">
        <v>2</v>
      </c>
    </row>
    <row r="52" spans="1:10" ht="12.75">
      <c r="A52" s="225">
        <v>50</v>
      </c>
      <c r="B52" s="304" t="s">
        <v>230</v>
      </c>
      <c r="C52" s="304" t="s">
        <v>230</v>
      </c>
      <c r="D52" s="345" t="s">
        <v>221</v>
      </c>
      <c r="E52" s="305" t="s">
        <v>194</v>
      </c>
      <c r="F52" s="346">
        <v>39940</v>
      </c>
      <c r="G52" s="347">
        <v>248</v>
      </c>
      <c r="H52" s="347">
        <v>1354410</v>
      </c>
      <c r="I52" s="309">
        <v>2105</v>
      </c>
      <c r="J52" s="310">
        <v>2</v>
      </c>
    </row>
    <row r="53" spans="1:10" ht="12.75">
      <c r="A53" s="164">
        <v>51</v>
      </c>
      <c r="B53" s="105" t="s">
        <v>93</v>
      </c>
      <c r="C53" s="105" t="s">
        <v>94</v>
      </c>
      <c r="D53" s="106" t="s">
        <v>108</v>
      </c>
      <c r="E53" s="107" t="s">
        <v>113</v>
      </c>
      <c r="F53" s="151">
        <v>39779</v>
      </c>
      <c r="G53" s="332">
        <v>253</v>
      </c>
      <c r="H53" s="332">
        <v>1164680</v>
      </c>
      <c r="I53" s="303">
        <v>2022</v>
      </c>
      <c r="J53" s="224">
        <v>2</v>
      </c>
    </row>
    <row r="54" spans="1:10" ht="12.75">
      <c r="A54" s="225">
        <v>52</v>
      </c>
      <c r="B54" s="124" t="s">
        <v>128</v>
      </c>
      <c r="C54" s="124" t="s">
        <v>145</v>
      </c>
      <c r="D54" s="125" t="s">
        <v>259</v>
      </c>
      <c r="E54" s="126" t="s">
        <v>199</v>
      </c>
      <c r="F54" s="127">
        <v>39828</v>
      </c>
      <c r="G54" s="89">
        <v>164</v>
      </c>
      <c r="H54" s="99">
        <v>1101360</v>
      </c>
      <c r="I54" s="292">
        <v>1701</v>
      </c>
      <c r="J54" s="128"/>
    </row>
    <row r="55" spans="1:10" ht="12.75">
      <c r="A55" s="225">
        <v>53</v>
      </c>
      <c r="B55" s="105" t="s">
        <v>97</v>
      </c>
      <c r="C55" s="105" t="s">
        <v>98</v>
      </c>
      <c r="D55" s="106" t="s">
        <v>108</v>
      </c>
      <c r="E55" s="107" t="s">
        <v>212</v>
      </c>
      <c r="F55" s="151">
        <v>39807</v>
      </c>
      <c r="G55" s="332">
        <v>154</v>
      </c>
      <c r="H55" s="332">
        <v>1015810</v>
      </c>
      <c r="I55" s="303">
        <v>1689</v>
      </c>
      <c r="J55" s="224">
        <v>2</v>
      </c>
    </row>
    <row r="56" spans="1:10" ht="12.75">
      <c r="A56" s="164">
        <v>54</v>
      </c>
      <c r="B56" s="124" t="s">
        <v>78</v>
      </c>
      <c r="C56" s="124" t="s">
        <v>79</v>
      </c>
      <c r="D56" s="125" t="s">
        <v>259</v>
      </c>
      <c r="E56" s="126" t="s">
        <v>1</v>
      </c>
      <c r="F56" s="127">
        <v>39793</v>
      </c>
      <c r="G56" s="89">
        <v>249</v>
      </c>
      <c r="H56" s="89">
        <v>1240400</v>
      </c>
      <c r="I56" s="266">
        <v>1677</v>
      </c>
      <c r="J56" s="128">
        <v>2</v>
      </c>
    </row>
    <row r="57" spans="1:10" ht="12.75">
      <c r="A57" s="225">
        <v>55</v>
      </c>
      <c r="B57" s="105" t="s">
        <v>90</v>
      </c>
      <c r="C57" s="105" t="s">
        <v>91</v>
      </c>
      <c r="D57" s="106" t="s">
        <v>108</v>
      </c>
      <c r="E57" s="107" t="s">
        <v>194</v>
      </c>
      <c r="F57" s="107" t="s">
        <v>92</v>
      </c>
      <c r="G57" s="332">
        <v>192</v>
      </c>
      <c r="H57" s="332">
        <v>1079865</v>
      </c>
      <c r="I57" s="303">
        <v>1611</v>
      </c>
      <c r="J57" s="224">
        <v>2</v>
      </c>
    </row>
    <row r="58" spans="1:10" ht="12.75">
      <c r="A58" s="225">
        <v>56</v>
      </c>
      <c r="B58" s="105" t="s">
        <v>95</v>
      </c>
      <c r="C58" s="105" t="s">
        <v>96</v>
      </c>
      <c r="D58" s="106" t="s">
        <v>108</v>
      </c>
      <c r="E58" s="107" t="s">
        <v>227</v>
      </c>
      <c r="F58" s="151">
        <v>39786</v>
      </c>
      <c r="G58" s="332">
        <v>202</v>
      </c>
      <c r="H58" s="332">
        <v>988930</v>
      </c>
      <c r="I58" s="303">
        <v>1577</v>
      </c>
      <c r="J58" s="224">
        <v>2</v>
      </c>
    </row>
    <row r="59" spans="1:10" ht="12.75">
      <c r="A59" s="164">
        <v>57</v>
      </c>
      <c r="B59" s="124" t="s">
        <v>225</v>
      </c>
      <c r="C59" s="124" t="s">
        <v>226</v>
      </c>
      <c r="D59" s="125" t="s">
        <v>259</v>
      </c>
      <c r="E59" s="126" t="s">
        <v>71</v>
      </c>
      <c r="F59" s="127">
        <v>39947</v>
      </c>
      <c r="G59" s="89">
        <v>186</v>
      </c>
      <c r="H59" s="99">
        <v>1180795</v>
      </c>
      <c r="I59" s="292">
        <v>1576</v>
      </c>
      <c r="J59" s="128"/>
    </row>
    <row r="60" spans="1:10" ht="12.75">
      <c r="A60" s="225">
        <v>58</v>
      </c>
      <c r="B60" s="119" t="s">
        <v>138</v>
      </c>
      <c r="C60" s="119" t="s">
        <v>146</v>
      </c>
      <c r="D60" s="120" t="s">
        <v>260</v>
      </c>
      <c r="E60" s="120" t="s">
        <v>194</v>
      </c>
      <c r="F60" s="334">
        <v>39849</v>
      </c>
      <c r="G60" s="82">
        <v>220</v>
      </c>
      <c r="H60" s="81">
        <v>968579</v>
      </c>
      <c r="I60" s="259">
        <v>1371</v>
      </c>
      <c r="J60" s="260">
        <v>3</v>
      </c>
    </row>
    <row r="61" spans="1:10" ht="12.75">
      <c r="A61" s="225">
        <v>59</v>
      </c>
      <c r="B61" s="124" t="s">
        <v>143</v>
      </c>
      <c r="C61" s="124" t="s">
        <v>143</v>
      </c>
      <c r="D61" s="125" t="s">
        <v>259</v>
      </c>
      <c r="E61" s="126" t="s">
        <v>224</v>
      </c>
      <c r="F61" s="127">
        <v>39835</v>
      </c>
      <c r="G61" s="89">
        <v>176</v>
      </c>
      <c r="H61" s="99">
        <v>1000630</v>
      </c>
      <c r="I61" s="292">
        <v>1347</v>
      </c>
      <c r="J61" s="128"/>
    </row>
    <row r="62" spans="1:10" ht="12.75">
      <c r="A62" s="164">
        <v>60</v>
      </c>
      <c r="B62" s="282" t="s">
        <v>180</v>
      </c>
      <c r="C62" s="282" t="s">
        <v>181</v>
      </c>
      <c r="D62" s="283" t="s">
        <v>185</v>
      </c>
      <c r="E62" s="284" t="s">
        <v>229</v>
      </c>
      <c r="F62" s="285">
        <v>39807</v>
      </c>
      <c r="G62" s="344">
        <v>128</v>
      </c>
      <c r="H62" s="344">
        <v>667170</v>
      </c>
      <c r="I62" s="288">
        <v>864</v>
      </c>
      <c r="J62" s="289">
        <v>2</v>
      </c>
    </row>
    <row r="63" spans="1:10" ht="12.75">
      <c r="A63" s="225">
        <v>61</v>
      </c>
      <c r="B63" s="293" t="s">
        <v>268</v>
      </c>
      <c r="C63" s="293" t="s">
        <v>269</v>
      </c>
      <c r="D63" s="294" t="s">
        <v>122</v>
      </c>
      <c r="E63" s="295" t="s">
        <v>270</v>
      </c>
      <c r="F63" s="296">
        <v>39982</v>
      </c>
      <c r="G63" s="348">
        <v>111</v>
      </c>
      <c r="H63" s="348">
        <v>485210</v>
      </c>
      <c r="I63" s="299">
        <v>833</v>
      </c>
      <c r="J63" s="300">
        <v>3</v>
      </c>
    </row>
    <row r="64" spans="1:10" ht="12.75">
      <c r="A64" s="225">
        <v>62</v>
      </c>
      <c r="B64" s="293" t="s">
        <v>249</v>
      </c>
      <c r="C64" s="293" t="s">
        <v>249</v>
      </c>
      <c r="D64" s="294" t="s">
        <v>122</v>
      </c>
      <c r="E64" s="295" t="s">
        <v>223</v>
      </c>
      <c r="F64" s="296">
        <v>39975</v>
      </c>
      <c r="G64" s="348">
        <v>90</v>
      </c>
      <c r="H64" s="348">
        <v>355880</v>
      </c>
      <c r="I64" s="299">
        <v>760</v>
      </c>
      <c r="J64" s="300">
        <v>3</v>
      </c>
    </row>
    <row r="65" spans="1:10" ht="12.75">
      <c r="A65" s="164">
        <v>63</v>
      </c>
      <c r="B65" s="282" t="s">
        <v>182</v>
      </c>
      <c r="C65" s="282" t="s">
        <v>183</v>
      </c>
      <c r="D65" s="283" t="s">
        <v>185</v>
      </c>
      <c r="E65" s="284" t="s">
        <v>206</v>
      </c>
      <c r="F65" s="285">
        <v>39870</v>
      </c>
      <c r="G65" s="344">
        <v>79</v>
      </c>
      <c r="H65" s="344">
        <v>507240</v>
      </c>
      <c r="I65" s="288">
        <v>609</v>
      </c>
      <c r="J65" s="289">
        <v>2</v>
      </c>
    </row>
    <row r="66" spans="1:10" ht="12.75">
      <c r="A66" s="225">
        <v>64</v>
      </c>
      <c r="B66" s="282" t="s">
        <v>248</v>
      </c>
      <c r="C66" s="282" t="s">
        <v>256</v>
      </c>
      <c r="D66" s="283" t="s">
        <v>185</v>
      </c>
      <c r="E66" s="284" t="s">
        <v>257</v>
      </c>
      <c r="F66" s="285">
        <v>39954</v>
      </c>
      <c r="G66" s="344">
        <v>84</v>
      </c>
      <c r="H66" s="344">
        <v>479700</v>
      </c>
      <c r="I66" s="288">
        <v>563</v>
      </c>
      <c r="J66" s="289">
        <v>2</v>
      </c>
    </row>
    <row r="67" spans="1:10" ht="12.75">
      <c r="A67" s="225">
        <v>65</v>
      </c>
      <c r="B67" s="282" t="s">
        <v>178</v>
      </c>
      <c r="C67" s="282" t="s">
        <v>179</v>
      </c>
      <c r="D67" s="283" t="s">
        <v>185</v>
      </c>
      <c r="E67" s="284" t="s">
        <v>234</v>
      </c>
      <c r="F67" s="285">
        <v>39716</v>
      </c>
      <c r="G67" s="344">
        <v>32</v>
      </c>
      <c r="H67" s="344">
        <v>122800</v>
      </c>
      <c r="I67" s="288">
        <v>316</v>
      </c>
      <c r="J67" s="289">
        <v>2</v>
      </c>
    </row>
    <row r="68" spans="1:10" ht="12.75">
      <c r="A68" s="164">
        <v>66</v>
      </c>
      <c r="B68" s="350" t="s">
        <v>286</v>
      </c>
      <c r="C68" s="350" t="s">
        <v>287</v>
      </c>
      <c r="D68" s="351" t="s">
        <v>288</v>
      </c>
      <c r="E68" s="352" t="s">
        <v>194</v>
      </c>
      <c r="F68" s="353">
        <v>39961</v>
      </c>
      <c r="G68" s="354">
        <v>80</v>
      </c>
      <c r="H68" s="354">
        <v>206490</v>
      </c>
      <c r="I68" s="355">
        <v>307</v>
      </c>
      <c r="J68" s="356" t="s">
        <v>255</v>
      </c>
    </row>
    <row r="69" spans="1:10" ht="12.75">
      <c r="A69" s="225">
        <v>67</v>
      </c>
      <c r="B69" s="282" t="s">
        <v>167</v>
      </c>
      <c r="C69" s="282" t="s">
        <v>168</v>
      </c>
      <c r="D69" s="283" t="s">
        <v>185</v>
      </c>
      <c r="E69" s="284" t="s">
        <v>234</v>
      </c>
      <c r="F69" s="285">
        <v>39716</v>
      </c>
      <c r="G69" s="344">
        <v>2</v>
      </c>
      <c r="H69" s="344">
        <v>99450</v>
      </c>
      <c r="I69" s="288">
        <v>168</v>
      </c>
      <c r="J69" s="289">
        <v>2</v>
      </c>
    </row>
    <row r="70" spans="1:10" ht="12.75">
      <c r="A70" s="225">
        <v>68</v>
      </c>
      <c r="B70" s="282" t="s">
        <v>169</v>
      </c>
      <c r="C70" s="282" t="s">
        <v>169</v>
      </c>
      <c r="D70" s="283" t="s">
        <v>185</v>
      </c>
      <c r="E70" s="284" t="s">
        <v>234</v>
      </c>
      <c r="F70" s="285">
        <v>39716</v>
      </c>
      <c r="G70" s="344">
        <v>22</v>
      </c>
      <c r="H70" s="344">
        <v>102350</v>
      </c>
      <c r="I70" s="288">
        <v>167</v>
      </c>
      <c r="J70" s="289">
        <v>2</v>
      </c>
    </row>
    <row r="71" spans="1:10" ht="12.75">
      <c r="A71" s="164">
        <v>69</v>
      </c>
      <c r="B71" s="282" t="s">
        <v>170</v>
      </c>
      <c r="C71" s="282" t="s">
        <v>171</v>
      </c>
      <c r="D71" s="283" t="s">
        <v>185</v>
      </c>
      <c r="E71" s="284" t="s">
        <v>234</v>
      </c>
      <c r="F71" s="285">
        <v>39716</v>
      </c>
      <c r="G71" s="344">
        <v>26</v>
      </c>
      <c r="H71" s="344">
        <v>96900</v>
      </c>
      <c r="I71" s="288">
        <v>141</v>
      </c>
      <c r="J71" s="289">
        <v>2</v>
      </c>
    </row>
    <row r="72" spans="1:10" ht="12.75">
      <c r="A72" s="225">
        <v>70</v>
      </c>
      <c r="B72" s="282" t="s">
        <v>172</v>
      </c>
      <c r="C72" s="282" t="s">
        <v>173</v>
      </c>
      <c r="D72" s="283" t="s">
        <v>185</v>
      </c>
      <c r="E72" s="284" t="s">
        <v>234</v>
      </c>
      <c r="F72" s="285">
        <v>39716</v>
      </c>
      <c r="G72" s="344">
        <v>20</v>
      </c>
      <c r="H72" s="344">
        <v>40950</v>
      </c>
      <c r="I72" s="288">
        <v>66</v>
      </c>
      <c r="J72" s="289">
        <v>2</v>
      </c>
    </row>
    <row r="73" spans="1:10" ht="12.75">
      <c r="A73" s="225">
        <v>71</v>
      </c>
      <c r="B73" s="282" t="s">
        <v>176</v>
      </c>
      <c r="C73" s="282" t="s">
        <v>177</v>
      </c>
      <c r="D73" s="283" t="s">
        <v>185</v>
      </c>
      <c r="E73" s="284" t="s">
        <v>234</v>
      </c>
      <c r="F73" s="285">
        <v>39716</v>
      </c>
      <c r="G73" s="344">
        <v>17</v>
      </c>
      <c r="H73" s="344">
        <v>42550</v>
      </c>
      <c r="I73" s="288">
        <v>63</v>
      </c>
      <c r="J73" s="289">
        <v>2</v>
      </c>
    </row>
    <row r="74" spans="1:10" ht="12.75">
      <c r="A74" s="164">
        <v>72</v>
      </c>
      <c r="B74" s="282" t="s">
        <v>174</v>
      </c>
      <c r="C74" s="282" t="s">
        <v>175</v>
      </c>
      <c r="D74" s="283" t="s">
        <v>185</v>
      </c>
      <c r="E74" s="284" t="s">
        <v>234</v>
      </c>
      <c r="F74" s="285">
        <v>39716</v>
      </c>
      <c r="G74" s="344">
        <v>15</v>
      </c>
      <c r="H74" s="344">
        <v>29300</v>
      </c>
      <c r="I74" s="288">
        <v>40</v>
      </c>
      <c r="J74" s="289">
        <v>2</v>
      </c>
    </row>
    <row r="75" spans="7:9" ht="12.75">
      <c r="G75" s="234">
        <f>SUM(G3:G74)</f>
        <v>32475</v>
      </c>
      <c r="H75" s="234">
        <f>SUM(H3:H74)</f>
        <v>445811713</v>
      </c>
      <c r="I75" s="234">
        <f>SUM(I3:I74)</f>
        <v>518976</v>
      </c>
    </row>
  </sheetData>
  <mergeCells count="1">
    <mergeCell ref="A1:J1"/>
  </mergeCells>
  <dataValidations count="3">
    <dataValidation type="whole" allowBlank="1" showInputMessage="1" showErrorMessage="1" error="Csak egész számot lehet beírni!" sqref="G38:I45 G53:I53 G72:I72 G58:I58 G48:I49 G51:I51 G35:I35 G55:I55">
      <formula1>0</formula1>
      <formula2>999999999999</formula2>
    </dataValidation>
    <dataValidation type="whole" allowBlank="1" showInputMessage="1" showErrorMessage="1" error="Kópia egész szám lehet!" sqref="J42 J35 J72">
      <formula1>1</formula1>
      <formula2>999</formula2>
    </dataValidation>
    <dataValidation allowBlank="1" showInputMessage="1" showErrorMessage="1" error="Egy x-et ítjon'" sqref="D42 D35 D72"/>
  </dataValidations>
  <printOptions/>
  <pageMargins left="0.75" right="0.75" top="1" bottom="1" header="0.5" footer="0.5"/>
  <pageSetup horizontalDpi="600" verticalDpi="600" orientation="portrait" paperSize="8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A1" sqref="A1:J77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475" customWidth="1"/>
    <col min="8" max="8" width="14.28125" style="475" customWidth="1"/>
    <col min="9" max="9" width="10.57421875" style="0" customWidth="1"/>
    <col min="10" max="10" width="9.140625" style="333" customWidth="1"/>
  </cols>
  <sheetData>
    <row r="1" spans="1:10" ht="37.5" customHeight="1">
      <c r="A1" s="561" t="s">
        <v>291</v>
      </c>
      <c r="B1" s="562"/>
      <c r="C1" s="563"/>
      <c r="D1" s="563"/>
      <c r="E1" s="563"/>
      <c r="F1" s="563"/>
      <c r="G1" s="563"/>
      <c r="H1" s="563"/>
      <c r="I1" s="563"/>
      <c r="J1" s="564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357">
        <v>1</v>
      </c>
      <c r="B3" s="358" t="s">
        <v>272</v>
      </c>
      <c r="C3" s="481" t="s">
        <v>273</v>
      </c>
      <c r="D3" s="359" t="s">
        <v>3</v>
      </c>
      <c r="E3" s="359" t="s">
        <v>71</v>
      </c>
      <c r="F3" s="359">
        <v>39863</v>
      </c>
      <c r="G3" s="448">
        <v>4858</v>
      </c>
      <c r="H3" s="448">
        <v>149196089</v>
      </c>
      <c r="I3" s="360">
        <v>146062</v>
      </c>
      <c r="J3" s="361">
        <v>17</v>
      </c>
    </row>
    <row r="4" spans="1:10" ht="12.75">
      <c r="A4" s="357">
        <v>2</v>
      </c>
      <c r="B4" s="362" t="s">
        <v>292</v>
      </c>
      <c r="C4" s="482" t="s">
        <v>293</v>
      </c>
      <c r="D4" s="363" t="s">
        <v>294</v>
      </c>
      <c r="E4" s="364" t="s">
        <v>1</v>
      </c>
      <c r="F4" s="476">
        <v>40045</v>
      </c>
      <c r="G4" s="471">
        <v>1486</v>
      </c>
      <c r="H4" s="471">
        <v>99576240</v>
      </c>
      <c r="I4" s="459">
        <v>85321</v>
      </c>
      <c r="J4" s="439">
        <v>28</v>
      </c>
    </row>
    <row r="5" spans="1:10" ht="12.75">
      <c r="A5" s="216">
        <v>3</v>
      </c>
      <c r="B5" s="368" t="s">
        <v>165</v>
      </c>
      <c r="C5" s="483" t="s">
        <v>166</v>
      </c>
      <c r="D5" s="369" t="s">
        <v>259</v>
      </c>
      <c r="E5" s="370" t="s">
        <v>193</v>
      </c>
      <c r="F5" s="371">
        <v>39926</v>
      </c>
      <c r="G5" s="465">
        <v>1266</v>
      </c>
      <c r="H5" s="453">
        <v>27878992</v>
      </c>
      <c r="I5" s="372">
        <v>30466</v>
      </c>
      <c r="J5" s="373">
        <v>5</v>
      </c>
    </row>
    <row r="6" spans="1:10" ht="12.75">
      <c r="A6" s="357">
        <v>4</v>
      </c>
      <c r="B6" s="362" t="s">
        <v>130</v>
      </c>
      <c r="C6" s="482" t="s">
        <v>131</v>
      </c>
      <c r="D6" s="363" t="s">
        <v>2</v>
      </c>
      <c r="E6" s="364" t="s">
        <v>1</v>
      </c>
      <c r="F6" s="365">
        <v>39856</v>
      </c>
      <c r="G6" s="449">
        <v>1656</v>
      </c>
      <c r="H6" s="449">
        <v>27397447</v>
      </c>
      <c r="I6" s="366">
        <v>28635</v>
      </c>
      <c r="J6" s="367">
        <v>12</v>
      </c>
    </row>
    <row r="7" spans="1:10" ht="12.75">
      <c r="A7" s="357">
        <v>5</v>
      </c>
      <c r="B7" s="374" t="s">
        <v>163</v>
      </c>
      <c r="C7" s="484" t="s">
        <v>164</v>
      </c>
      <c r="D7" s="375" t="s">
        <v>260</v>
      </c>
      <c r="E7" s="376" t="s">
        <v>194</v>
      </c>
      <c r="F7" s="377">
        <v>39933</v>
      </c>
      <c r="G7" s="452">
        <v>1623</v>
      </c>
      <c r="H7" s="451">
        <v>22645666</v>
      </c>
      <c r="I7" s="378">
        <v>26658</v>
      </c>
      <c r="J7" s="379">
        <v>8</v>
      </c>
    </row>
    <row r="8" spans="1:10" ht="12.75">
      <c r="A8" s="216">
        <v>6</v>
      </c>
      <c r="B8" s="380" t="s">
        <v>75</v>
      </c>
      <c r="C8" s="484" t="s">
        <v>75</v>
      </c>
      <c r="D8" s="375" t="s">
        <v>260</v>
      </c>
      <c r="E8" s="375" t="s">
        <v>261</v>
      </c>
      <c r="F8" s="381">
        <v>39786</v>
      </c>
      <c r="G8" s="452">
        <v>1596</v>
      </c>
      <c r="H8" s="451">
        <v>22528598</v>
      </c>
      <c r="I8" s="378">
        <v>24513</v>
      </c>
      <c r="J8" s="382">
        <v>12</v>
      </c>
    </row>
    <row r="9" spans="1:10" ht="12.75">
      <c r="A9" s="357">
        <v>7</v>
      </c>
      <c r="B9" s="358" t="s">
        <v>72</v>
      </c>
      <c r="C9" s="481" t="s">
        <v>73</v>
      </c>
      <c r="D9" s="359" t="s">
        <v>3</v>
      </c>
      <c r="E9" s="359" t="s">
        <v>195</v>
      </c>
      <c r="F9" s="359">
        <v>39723</v>
      </c>
      <c r="G9" s="448">
        <v>1407</v>
      </c>
      <c r="H9" s="448">
        <v>15025815</v>
      </c>
      <c r="I9" s="360">
        <v>22415</v>
      </c>
      <c r="J9" s="361">
        <v>5</v>
      </c>
    </row>
    <row r="10" spans="1:10" ht="12.75">
      <c r="A10" s="357">
        <v>8</v>
      </c>
      <c r="B10" s="358" t="s">
        <v>196</v>
      </c>
      <c r="C10" s="481" t="s">
        <v>197</v>
      </c>
      <c r="D10" s="359" t="s">
        <v>3</v>
      </c>
      <c r="E10" s="359" t="s">
        <v>1</v>
      </c>
      <c r="F10" s="359">
        <v>39954</v>
      </c>
      <c r="G10" s="448">
        <v>1183</v>
      </c>
      <c r="H10" s="448">
        <v>14793712</v>
      </c>
      <c r="I10" s="383">
        <v>14908</v>
      </c>
      <c r="J10" s="361">
        <v>8</v>
      </c>
    </row>
    <row r="11" spans="1:10" ht="12.75">
      <c r="A11" s="216">
        <v>9</v>
      </c>
      <c r="B11" s="368" t="s">
        <v>295</v>
      </c>
      <c r="C11" s="483" t="s">
        <v>296</v>
      </c>
      <c r="D11" s="440" t="s">
        <v>259</v>
      </c>
      <c r="E11" s="370" t="s">
        <v>1</v>
      </c>
      <c r="F11" s="477">
        <v>40038</v>
      </c>
      <c r="G11" s="467">
        <v>806</v>
      </c>
      <c r="H11" s="467">
        <v>16833105</v>
      </c>
      <c r="I11" s="460">
        <v>14564</v>
      </c>
      <c r="J11" s="373">
        <v>10</v>
      </c>
    </row>
    <row r="12" spans="1:10" ht="12.75">
      <c r="A12" s="357">
        <v>10</v>
      </c>
      <c r="B12" s="358" t="s">
        <v>159</v>
      </c>
      <c r="C12" s="481" t="s">
        <v>160</v>
      </c>
      <c r="D12" s="359" t="s">
        <v>3</v>
      </c>
      <c r="E12" s="359" t="s">
        <v>1</v>
      </c>
      <c r="F12" s="359">
        <v>39891</v>
      </c>
      <c r="G12" s="448">
        <v>1005</v>
      </c>
      <c r="H12" s="448">
        <v>13131687</v>
      </c>
      <c r="I12" s="383">
        <v>14158</v>
      </c>
      <c r="J12" s="361">
        <v>7</v>
      </c>
    </row>
    <row r="13" spans="1:10" ht="12.75">
      <c r="A13" s="357">
        <v>11</v>
      </c>
      <c r="B13" s="358" t="s">
        <v>282</v>
      </c>
      <c r="C13" s="481" t="s">
        <v>283</v>
      </c>
      <c r="D13" s="359" t="s">
        <v>3</v>
      </c>
      <c r="E13" s="359" t="s">
        <v>7</v>
      </c>
      <c r="F13" s="359">
        <v>39877</v>
      </c>
      <c r="G13" s="448">
        <v>691</v>
      </c>
      <c r="H13" s="448">
        <v>11870483</v>
      </c>
      <c r="I13" s="383">
        <v>14126</v>
      </c>
      <c r="J13" s="361">
        <v>4</v>
      </c>
    </row>
    <row r="14" spans="1:10" ht="12.75">
      <c r="A14" s="216">
        <v>12</v>
      </c>
      <c r="B14" s="374" t="s">
        <v>245</v>
      </c>
      <c r="C14" s="484" t="s">
        <v>250</v>
      </c>
      <c r="D14" s="375" t="s">
        <v>260</v>
      </c>
      <c r="E14" s="376" t="s">
        <v>71</v>
      </c>
      <c r="F14" s="377">
        <v>39982</v>
      </c>
      <c r="G14" s="452">
        <v>976</v>
      </c>
      <c r="H14" s="451">
        <v>10810772</v>
      </c>
      <c r="I14" s="384">
        <v>12977</v>
      </c>
      <c r="J14" s="379" t="s">
        <v>255</v>
      </c>
    </row>
    <row r="15" spans="1:10" ht="12.75">
      <c r="A15" s="357">
        <v>13</v>
      </c>
      <c r="B15" s="362" t="s">
        <v>139</v>
      </c>
      <c r="C15" s="482" t="s">
        <v>139</v>
      </c>
      <c r="D15" s="363" t="s">
        <v>2</v>
      </c>
      <c r="E15" s="364" t="s">
        <v>140</v>
      </c>
      <c r="F15" s="365">
        <v>39842</v>
      </c>
      <c r="G15" s="449">
        <v>1051</v>
      </c>
      <c r="H15" s="449">
        <v>9744485</v>
      </c>
      <c r="I15" s="366">
        <v>10385</v>
      </c>
      <c r="J15" s="367">
        <v>10</v>
      </c>
    </row>
    <row r="16" spans="1:10" ht="12.75">
      <c r="A16" s="357">
        <v>14</v>
      </c>
      <c r="B16" s="387" t="s">
        <v>161</v>
      </c>
      <c r="C16" s="485" t="s">
        <v>200</v>
      </c>
      <c r="D16" s="388" t="s">
        <v>63</v>
      </c>
      <c r="E16" s="389" t="s">
        <v>194</v>
      </c>
      <c r="F16" s="390">
        <v>39926</v>
      </c>
      <c r="G16" s="455">
        <v>631</v>
      </c>
      <c r="H16" s="455">
        <v>7329860</v>
      </c>
      <c r="I16" s="391">
        <v>9251</v>
      </c>
      <c r="J16" s="392">
        <v>2</v>
      </c>
    </row>
    <row r="17" spans="1:10" ht="12.75">
      <c r="A17" s="216">
        <v>15</v>
      </c>
      <c r="B17" s="368" t="s">
        <v>198</v>
      </c>
      <c r="C17" s="483" t="s">
        <v>67</v>
      </c>
      <c r="D17" s="369" t="s">
        <v>259</v>
      </c>
      <c r="E17" s="385" t="s">
        <v>1</v>
      </c>
      <c r="F17" s="371">
        <v>39744</v>
      </c>
      <c r="G17" s="465">
        <v>647</v>
      </c>
      <c r="H17" s="465">
        <v>7392511</v>
      </c>
      <c r="I17" s="386">
        <v>9200</v>
      </c>
      <c r="J17" s="373">
        <v>5</v>
      </c>
    </row>
    <row r="18" spans="1:10" ht="12.75">
      <c r="A18" s="357">
        <v>16</v>
      </c>
      <c r="B18" s="374" t="s">
        <v>162</v>
      </c>
      <c r="C18" s="484" t="s">
        <v>162</v>
      </c>
      <c r="D18" s="375" t="s">
        <v>260</v>
      </c>
      <c r="E18" s="376" t="s">
        <v>195</v>
      </c>
      <c r="F18" s="377">
        <v>39905</v>
      </c>
      <c r="G18" s="452">
        <v>926</v>
      </c>
      <c r="H18" s="451">
        <v>6643776</v>
      </c>
      <c r="I18" s="378">
        <v>8985</v>
      </c>
      <c r="J18" s="379">
        <v>9</v>
      </c>
    </row>
    <row r="19" spans="1:10" ht="12.75">
      <c r="A19" s="357">
        <v>17</v>
      </c>
      <c r="B19" s="393" t="s">
        <v>99</v>
      </c>
      <c r="C19" s="419" t="s">
        <v>100</v>
      </c>
      <c r="D19" s="394" t="s">
        <v>108</v>
      </c>
      <c r="E19" s="395" t="s">
        <v>199</v>
      </c>
      <c r="F19" s="395" t="s">
        <v>101</v>
      </c>
      <c r="G19" s="454">
        <v>448</v>
      </c>
      <c r="H19" s="454">
        <v>6389200</v>
      </c>
      <c r="I19" s="396">
        <v>8378</v>
      </c>
      <c r="J19" s="397">
        <v>2</v>
      </c>
    </row>
    <row r="20" spans="1:10" ht="12.75">
      <c r="A20" s="216">
        <v>18</v>
      </c>
      <c r="B20" s="368" t="s">
        <v>129</v>
      </c>
      <c r="C20" s="483" t="s">
        <v>129</v>
      </c>
      <c r="D20" s="369" t="s">
        <v>259</v>
      </c>
      <c r="E20" s="370" t="s">
        <v>1</v>
      </c>
      <c r="F20" s="371">
        <v>39870</v>
      </c>
      <c r="G20" s="465">
        <v>578</v>
      </c>
      <c r="H20" s="453">
        <v>6585898</v>
      </c>
      <c r="I20" s="372">
        <v>7760</v>
      </c>
      <c r="J20" s="373">
        <v>3</v>
      </c>
    </row>
    <row r="21" spans="1:10" ht="12.75">
      <c r="A21" s="357">
        <v>19</v>
      </c>
      <c r="B21" s="393" t="s">
        <v>88</v>
      </c>
      <c r="C21" s="419" t="s">
        <v>89</v>
      </c>
      <c r="D21" s="394" t="s">
        <v>108</v>
      </c>
      <c r="E21" s="395" t="s">
        <v>201</v>
      </c>
      <c r="F21" s="398">
        <v>39751</v>
      </c>
      <c r="G21" s="454">
        <v>366</v>
      </c>
      <c r="H21" s="454">
        <v>3343222</v>
      </c>
      <c r="I21" s="396">
        <v>6746</v>
      </c>
      <c r="J21" s="397">
        <v>2</v>
      </c>
    </row>
    <row r="22" spans="1:10" ht="12.75">
      <c r="A22" s="357">
        <v>20</v>
      </c>
      <c r="B22" s="393" t="s">
        <v>85</v>
      </c>
      <c r="C22" s="419" t="s">
        <v>86</v>
      </c>
      <c r="D22" s="394" t="s">
        <v>108</v>
      </c>
      <c r="E22" s="395" t="s">
        <v>201</v>
      </c>
      <c r="F22" s="395" t="s">
        <v>87</v>
      </c>
      <c r="G22" s="454">
        <v>481</v>
      </c>
      <c r="H22" s="454">
        <v>5162481</v>
      </c>
      <c r="I22" s="396">
        <v>6717</v>
      </c>
      <c r="J22" s="397">
        <v>2</v>
      </c>
    </row>
    <row r="23" spans="1:10" ht="12.75">
      <c r="A23" s="216">
        <v>21</v>
      </c>
      <c r="B23" s="358" t="s">
        <v>279</v>
      </c>
      <c r="C23" s="481" t="s">
        <v>280</v>
      </c>
      <c r="D23" s="359" t="s">
        <v>3</v>
      </c>
      <c r="E23" s="359" t="s">
        <v>194</v>
      </c>
      <c r="F23" s="359">
        <v>39702</v>
      </c>
      <c r="G23" s="448">
        <v>885</v>
      </c>
      <c r="H23" s="448">
        <v>3625699</v>
      </c>
      <c r="I23" s="360">
        <v>6509</v>
      </c>
      <c r="J23" s="361">
        <v>8</v>
      </c>
    </row>
    <row r="24" spans="1:10" ht="12.75">
      <c r="A24" s="357">
        <v>22</v>
      </c>
      <c r="B24" s="374" t="s">
        <v>141</v>
      </c>
      <c r="C24" s="484" t="s">
        <v>141</v>
      </c>
      <c r="D24" s="375" t="s">
        <v>260</v>
      </c>
      <c r="E24" s="375" t="s">
        <v>203</v>
      </c>
      <c r="F24" s="377">
        <v>39835</v>
      </c>
      <c r="G24" s="452">
        <v>448</v>
      </c>
      <c r="H24" s="451">
        <v>4201596</v>
      </c>
      <c r="I24" s="378">
        <v>6081</v>
      </c>
      <c r="J24" s="379">
        <v>3</v>
      </c>
    </row>
    <row r="25" spans="1:10" ht="12.75">
      <c r="A25" s="357">
        <v>23</v>
      </c>
      <c r="B25" s="393" t="s">
        <v>80</v>
      </c>
      <c r="C25" s="419" t="s">
        <v>81</v>
      </c>
      <c r="D25" s="394" t="s">
        <v>108</v>
      </c>
      <c r="E25" s="395" t="s">
        <v>206</v>
      </c>
      <c r="F25" s="398">
        <v>39695</v>
      </c>
      <c r="G25" s="454">
        <v>369</v>
      </c>
      <c r="H25" s="454">
        <v>3004043</v>
      </c>
      <c r="I25" s="396">
        <v>5483</v>
      </c>
      <c r="J25" s="397">
        <v>2</v>
      </c>
    </row>
    <row r="26" spans="1:10" ht="12.75">
      <c r="A26" s="216">
        <v>24</v>
      </c>
      <c r="B26" s="358" t="s">
        <v>204</v>
      </c>
      <c r="C26" s="481" t="s">
        <v>205</v>
      </c>
      <c r="D26" s="359" t="s">
        <v>3</v>
      </c>
      <c r="E26" s="359" t="s">
        <v>195</v>
      </c>
      <c r="F26" s="359">
        <v>39884</v>
      </c>
      <c r="G26" s="448">
        <v>439</v>
      </c>
      <c r="H26" s="448">
        <v>3822025</v>
      </c>
      <c r="I26" s="383">
        <v>4621</v>
      </c>
      <c r="J26" s="361">
        <v>5</v>
      </c>
    </row>
    <row r="27" spans="1:10" ht="12.75">
      <c r="A27" s="357">
        <v>25</v>
      </c>
      <c r="B27" s="368" t="s">
        <v>215</v>
      </c>
      <c r="C27" s="483" t="s">
        <v>216</v>
      </c>
      <c r="D27" s="369" t="s">
        <v>259</v>
      </c>
      <c r="E27" s="370" t="s">
        <v>7</v>
      </c>
      <c r="F27" s="371">
        <v>39947</v>
      </c>
      <c r="G27" s="465">
        <v>402</v>
      </c>
      <c r="H27" s="453">
        <v>3508511</v>
      </c>
      <c r="I27" s="372">
        <v>4525</v>
      </c>
      <c r="J27" s="373">
        <v>3</v>
      </c>
    </row>
    <row r="28" spans="1:10" ht="12.75">
      <c r="A28" s="357">
        <v>26</v>
      </c>
      <c r="B28" s="368" t="s">
        <v>207</v>
      </c>
      <c r="C28" s="483" t="s">
        <v>77</v>
      </c>
      <c r="D28" s="369" t="s">
        <v>259</v>
      </c>
      <c r="E28" s="370" t="s">
        <v>208</v>
      </c>
      <c r="F28" s="371">
        <v>39786</v>
      </c>
      <c r="G28" s="465">
        <v>427</v>
      </c>
      <c r="H28" s="465">
        <v>3027450</v>
      </c>
      <c r="I28" s="386">
        <v>4513</v>
      </c>
      <c r="J28" s="373">
        <v>3</v>
      </c>
    </row>
    <row r="29" spans="1:10" ht="12.75">
      <c r="A29" s="216">
        <v>27</v>
      </c>
      <c r="B29" s="387" t="s">
        <v>60</v>
      </c>
      <c r="C29" s="485" t="s">
        <v>61</v>
      </c>
      <c r="D29" s="388" t="s">
        <v>63</v>
      </c>
      <c r="E29" s="389" t="s">
        <v>1</v>
      </c>
      <c r="F29" s="390">
        <v>39709</v>
      </c>
      <c r="G29" s="455">
        <v>397</v>
      </c>
      <c r="H29" s="455">
        <v>2690895</v>
      </c>
      <c r="I29" s="399">
        <v>4395</v>
      </c>
      <c r="J29" s="392">
        <v>2</v>
      </c>
    </row>
    <row r="30" spans="1:10" ht="12.75">
      <c r="A30" s="357">
        <v>28</v>
      </c>
      <c r="B30" s="368" t="s">
        <v>210</v>
      </c>
      <c r="C30" s="483" t="s">
        <v>211</v>
      </c>
      <c r="D30" s="369" t="s">
        <v>259</v>
      </c>
      <c r="E30" s="370" t="s">
        <v>194</v>
      </c>
      <c r="F30" s="371">
        <v>39947</v>
      </c>
      <c r="G30" s="465">
        <v>420</v>
      </c>
      <c r="H30" s="453">
        <v>3089865</v>
      </c>
      <c r="I30" s="372">
        <v>4304</v>
      </c>
      <c r="J30" s="373"/>
    </row>
    <row r="31" spans="1:10" ht="12.75">
      <c r="A31" s="357">
        <v>29</v>
      </c>
      <c r="B31" s="368" t="s">
        <v>246</v>
      </c>
      <c r="C31" s="483" t="s">
        <v>251</v>
      </c>
      <c r="D31" s="369" t="s">
        <v>259</v>
      </c>
      <c r="E31" s="370" t="s">
        <v>252</v>
      </c>
      <c r="F31" s="371">
        <v>39975</v>
      </c>
      <c r="G31" s="467">
        <v>355</v>
      </c>
      <c r="H31" s="450">
        <v>3294646</v>
      </c>
      <c r="I31" s="372">
        <v>4135</v>
      </c>
      <c r="J31" s="406">
        <v>3</v>
      </c>
    </row>
    <row r="32" spans="1:10" ht="12.75">
      <c r="A32" s="216">
        <v>30</v>
      </c>
      <c r="B32" s="413" t="s">
        <v>219</v>
      </c>
      <c r="C32" s="488" t="s">
        <v>220</v>
      </c>
      <c r="D32" s="414" t="s">
        <v>221</v>
      </c>
      <c r="E32" s="415" t="s">
        <v>222</v>
      </c>
      <c r="F32" s="416">
        <v>39947</v>
      </c>
      <c r="G32" s="458">
        <v>415</v>
      </c>
      <c r="H32" s="458">
        <v>2473065</v>
      </c>
      <c r="I32" s="417">
        <v>4111</v>
      </c>
      <c r="J32" s="418">
        <v>4</v>
      </c>
    </row>
    <row r="33" spans="1:10" ht="12.75">
      <c r="A33" s="357">
        <v>31</v>
      </c>
      <c r="B33" s="400" t="s">
        <v>262</v>
      </c>
      <c r="C33" s="486" t="s">
        <v>263</v>
      </c>
      <c r="D33" s="401" t="s">
        <v>264</v>
      </c>
      <c r="E33" s="402" t="s">
        <v>206</v>
      </c>
      <c r="F33" s="403">
        <v>39995</v>
      </c>
      <c r="G33" s="466">
        <v>193</v>
      </c>
      <c r="H33" s="456">
        <v>3242260</v>
      </c>
      <c r="I33" s="404">
        <v>3585</v>
      </c>
      <c r="J33" s="405">
        <v>3</v>
      </c>
    </row>
    <row r="34" spans="1:10" ht="12.75">
      <c r="A34" s="357">
        <v>32</v>
      </c>
      <c r="B34" s="393" t="s">
        <v>102</v>
      </c>
      <c r="C34" s="419" t="s">
        <v>103</v>
      </c>
      <c r="D34" s="394" t="s">
        <v>108</v>
      </c>
      <c r="E34" s="395" t="s">
        <v>113</v>
      </c>
      <c r="F34" s="395" t="s">
        <v>104</v>
      </c>
      <c r="G34" s="454">
        <v>249</v>
      </c>
      <c r="H34" s="454">
        <v>2196152</v>
      </c>
      <c r="I34" s="396">
        <v>3576</v>
      </c>
      <c r="J34" s="397">
        <v>2</v>
      </c>
    </row>
    <row r="35" spans="1:10" ht="12.75">
      <c r="A35" s="216">
        <v>33</v>
      </c>
      <c r="B35" s="419" t="s">
        <v>266</v>
      </c>
      <c r="C35" s="419" t="s">
        <v>267</v>
      </c>
      <c r="D35" s="394" t="s">
        <v>108</v>
      </c>
      <c r="E35" s="395" t="s">
        <v>113</v>
      </c>
      <c r="F35" s="398">
        <v>39966</v>
      </c>
      <c r="G35" s="454">
        <v>225</v>
      </c>
      <c r="H35" s="454">
        <v>2162910</v>
      </c>
      <c r="I35" s="396">
        <v>3431</v>
      </c>
      <c r="J35" s="420">
        <v>3</v>
      </c>
    </row>
    <row r="36" spans="1:10" ht="12.75">
      <c r="A36" s="357">
        <v>34</v>
      </c>
      <c r="B36" s="387" t="s">
        <v>64</v>
      </c>
      <c r="C36" s="485" t="s">
        <v>65</v>
      </c>
      <c r="D36" s="388" t="s">
        <v>63</v>
      </c>
      <c r="E36" s="389" t="s">
        <v>213</v>
      </c>
      <c r="F36" s="390">
        <v>39730</v>
      </c>
      <c r="G36" s="455">
        <v>340</v>
      </c>
      <c r="H36" s="455">
        <v>2279718</v>
      </c>
      <c r="I36" s="391">
        <v>3335</v>
      </c>
      <c r="J36" s="392">
        <v>2</v>
      </c>
    </row>
    <row r="37" spans="1:10" ht="12.75">
      <c r="A37" s="357">
        <v>35</v>
      </c>
      <c r="B37" s="407" t="s">
        <v>184</v>
      </c>
      <c r="C37" s="487" t="s">
        <v>184</v>
      </c>
      <c r="D37" s="408" t="s">
        <v>185</v>
      </c>
      <c r="E37" s="409" t="s">
        <v>214</v>
      </c>
      <c r="F37" s="410">
        <v>39912</v>
      </c>
      <c r="G37" s="457">
        <v>240</v>
      </c>
      <c r="H37" s="457">
        <v>2785910</v>
      </c>
      <c r="I37" s="411">
        <v>3315</v>
      </c>
      <c r="J37" s="412">
        <v>2</v>
      </c>
    </row>
    <row r="38" spans="1:10" ht="12.75">
      <c r="A38" s="216">
        <v>36</v>
      </c>
      <c r="B38" s="387" t="s">
        <v>132</v>
      </c>
      <c r="C38" s="485" t="s">
        <v>133</v>
      </c>
      <c r="D38" s="388" t="s">
        <v>63</v>
      </c>
      <c r="E38" s="389" t="s">
        <v>1</v>
      </c>
      <c r="F38" s="390">
        <v>39856</v>
      </c>
      <c r="G38" s="455">
        <v>345</v>
      </c>
      <c r="H38" s="455">
        <v>2289842</v>
      </c>
      <c r="I38" s="391">
        <v>3306</v>
      </c>
      <c r="J38" s="392">
        <v>4</v>
      </c>
    </row>
    <row r="39" spans="1:10" ht="12.75">
      <c r="A39" s="357">
        <v>37</v>
      </c>
      <c r="B39" s="407" t="s">
        <v>275</v>
      </c>
      <c r="C39" s="487" t="s">
        <v>276</v>
      </c>
      <c r="D39" s="408" t="s">
        <v>185</v>
      </c>
      <c r="E39" s="409" t="s">
        <v>257</v>
      </c>
      <c r="F39" s="410">
        <v>39813</v>
      </c>
      <c r="G39" s="457">
        <v>342</v>
      </c>
      <c r="H39" s="457">
        <v>2548535</v>
      </c>
      <c r="I39" s="411">
        <v>3290</v>
      </c>
      <c r="J39" s="412">
        <v>2</v>
      </c>
    </row>
    <row r="40" spans="1:10" ht="12.75">
      <c r="A40" s="357">
        <v>38</v>
      </c>
      <c r="B40" s="393" t="s">
        <v>84</v>
      </c>
      <c r="C40" s="419" t="s">
        <v>84</v>
      </c>
      <c r="D40" s="394" t="s">
        <v>108</v>
      </c>
      <c r="E40" s="395" t="s">
        <v>206</v>
      </c>
      <c r="F40" s="398">
        <v>39709</v>
      </c>
      <c r="G40" s="454">
        <v>148</v>
      </c>
      <c r="H40" s="454">
        <v>1719310</v>
      </c>
      <c r="I40" s="396">
        <v>3127</v>
      </c>
      <c r="J40" s="397">
        <v>2</v>
      </c>
    </row>
    <row r="41" spans="1:10" ht="12.75">
      <c r="A41" s="216">
        <v>39</v>
      </c>
      <c r="B41" s="358" t="s">
        <v>265</v>
      </c>
      <c r="C41" s="481" t="s">
        <v>253</v>
      </c>
      <c r="D41" s="359" t="s">
        <v>3</v>
      </c>
      <c r="E41" s="359" t="s">
        <v>254</v>
      </c>
      <c r="F41" s="359">
        <v>39968</v>
      </c>
      <c r="G41" s="448">
        <v>411</v>
      </c>
      <c r="H41" s="448">
        <v>2243273</v>
      </c>
      <c r="I41" s="383">
        <v>3091</v>
      </c>
      <c r="J41" s="361">
        <v>4</v>
      </c>
    </row>
    <row r="42" spans="1:10" ht="12.75">
      <c r="A42" s="357">
        <v>40</v>
      </c>
      <c r="B42" s="413" t="s">
        <v>231</v>
      </c>
      <c r="C42" s="488" t="s">
        <v>232</v>
      </c>
      <c r="D42" s="414" t="s">
        <v>221</v>
      </c>
      <c r="E42" s="415" t="s">
        <v>233</v>
      </c>
      <c r="F42" s="416">
        <v>39905</v>
      </c>
      <c r="G42" s="458">
        <v>341</v>
      </c>
      <c r="H42" s="458">
        <v>1967675</v>
      </c>
      <c r="I42" s="417">
        <v>2851</v>
      </c>
      <c r="J42" s="418"/>
    </row>
    <row r="43" spans="1:10" ht="12.75">
      <c r="A43" s="357">
        <v>41</v>
      </c>
      <c r="B43" s="368" t="s">
        <v>66</v>
      </c>
      <c r="C43" s="483" t="s">
        <v>66</v>
      </c>
      <c r="D43" s="369" t="s">
        <v>259</v>
      </c>
      <c r="E43" s="370" t="s">
        <v>236</v>
      </c>
      <c r="F43" s="371">
        <v>39730</v>
      </c>
      <c r="G43" s="465">
        <v>345</v>
      </c>
      <c r="H43" s="465">
        <v>1929345</v>
      </c>
      <c r="I43" s="386">
        <v>2769</v>
      </c>
      <c r="J43" s="373">
        <v>2</v>
      </c>
    </row>
    <row r="44" spans="1:10" ht="12.75">
      <c r="A44" s="216">
        <v>42</v>
      </c>
      <c r="B44" s="393" t="s">
        <v>281</v>
      </c>
      <c r="C44" s="419" t="s">
        <v>281</v>
      </c>
      <c r="D44" s="394" t="s">
        <v>108</v>
      </c>
      <c r="E44" s="395" t="s">
        <v>113</v>
      </c>
      <c r="F44" s="398">
        <v>39716</v>
      </c>
      <c r="G44" s="454">
        <v>165</v>
      </c>
      <c r="H44" s="454">
        <v>1231180</v>
      </c>
      <c r="I44" s="396">
        <v>2617</v>
      </c>
      <c r="J44" s="397">
        <v>2</v>
      </c>
    </row>
    <row r="45" spans="1:10" ht="12.75">
      <c r="A45" s="357">
        <v>43</v>
      </c>
      <c r="B45" s="413" t="s">
        <v>230</v>
      </c>
      <c r="C45" s="488" t="s">
        <v>230</v>
      </c>
      <c r="D45" s="414" t="s">
        <v>221</v>
      </c>
      <c r="E45" s="415" t="s">
        <v>194</v>
      </c>
      <c r="F45" s="416">
        <v>39940</v>
      </c>
      <c r="G45" s="458">
        <v>293</v>
      </c>
      <c r="H45" s="458">
        <v>1603680</v>
      </c>
      <c r="I45" s="417">
        <v>2586</v>
      </c>
      <c r="J45" s="418">
        <v>2</v>
      </c>
    </row>
    <row r="46" spans="1:10" ht="12.75">
      <c r="A46" s="357">
        <v>44</v>
      </c>
      <c r="B46" s="419" t="s">
        <v>155</v>
      </c>
      <c r="C46" s="419" t="s">
        <v>156</v>
      </c>
      <c r="D46" s="394" t="s">
        <v>108</v>
      </c>
      <c r="E46" s="395" t="s">
        <v>228</v>
      </c>
      <c r="F46" s="398">
        <v>39891</v>
      </c>
      <c r="G46" s="454">
        <v>151</v>
      </c>
      <c r="H46" s="454">
        <v>1075790</v>
      </c>
      <c r="I46" s="396">
        <v>2366</v>
      </c>
      <c r="J46" s="420">
        <v>2</v>
      </c>
    </row>
    <row r="47" spans="1:10" ht="12.75">
      <c r="A47" s="216">
        <v>45</v>
      </c>
      <c r="B47" s="419" t="s">
        <v>284</v>
      </c>
      <c r="C47" s="419" t="s">
        <v>285</v>
      </c>
      <c r="D47" s="394" t="s">
        <v>108</v>
      </c>
      <c r="E47" s="395" t="s">
        <v>227</v>
      </c>
      <c r="F47" s="398">
        <v>39884</v>
      </c>
      <c r="G47" s="454">
        <v>142</v>
      </c>
      <c r="H47" s="454">
        <v>1830701</v>
      </c>
      <c r="I47" s="396">
        <v>2363</v>
      </c>
      <c r="J47" s="397">
        <v>2</v>
      </c>
    </row>
    <row r="48" spans="1:10" ht="12.75">
      <c r="A48" s="357">
        <v>46</v>
      </c>
      <c r="B48" s="421" t="s">
        <v>135</v>
      </c>
      <c r="C48" s="421" t="s">
        <v>135</v>
      </c>
      <c r="D48" s="422" t="s">
        <v>122</v>
      </c>
      <c r="E48" s="423" t="s">
        <v>223</v>
      </c>
      <c r="F48" s="424">
        <v>39856</v>
      </c>
      <c r="G48" s="468">
        <v>191</v>
      </c>
      <c r="H48" s="468">
        <v>1050950</v>
      </c>
      <c r="I48" s="425">
        <v>2310</v>
      </c>
      <c r="J48" s="426">
        <v>3</v>
      </c>
    </row>
    <row r="49" spans="1:10" ht="12.75">
      <c r="A49" s="357">
        <v>47</v>
      </c>
      <c r="B49" s="393" t="s">
        <v>277</v>
      </c>
      <c r="C49" s="419" t="s">
        <v>278</v>
      </c>
      <c r="D49" s="394" t="s">
        <v>108</v>
      </c>
      <c r="E49" s="395" t="s">
        <v>195</v>
      </c>
      <c r="F49" s="398">
        <v>39856</v>
      </c>
      <c r="G49" s="454">
        <v>244</v>
      </c>
      <c r="H49" s="454">
        <v>1162120</v>
      </c>
      <c r="I49" s="396">
        <v>2247</v>
      </c>
      <c r="J49" s="397">
        <v>2</v>
      </c>
    </row>
    <row r="50" spans="1:10" ht="12.75">
      <c r="A50" s="216">
        <v>48</v>
      </c>
      <c r="B50" s="393" t="s">
        <v>125</v>
      </c>
      <c r="C50" s="419" t="s">
        <v>125</v>
      </c>
      <c r="D50" s="394" t="s">
        <v>108</v>
      </c>
      <c r="E50" s="395" t="s">
        <v>199</v>
      </c>
      <c r="F50" s="395" t="s">
        <v>101</v>
      </c>
      <c r="G50" s="454">
        <v>142</v>
      </c>
      <c r="H50" s="454">
        <v>1157006</v>
      </c>
      <c r="I50" s="396">
        <v>2165</v>
      </c>
      <c r="J50" s="397">
        <v>2</v>
      </c>
    </row>
    <row r="51" spans="1:10" ht="12.75">
      <c r="A51" s="357">
        <v>49</v>
      </c>
      <c r="B51" s="427" t="s">
        <v>148</v>
      </c>
      <c r="C51" s="427" t="s">
        <v>217</v>
      </c>
      <c r="D51" s="428" t="s">
        <v>150</v>
      </c>
      <c r="E51" s="429" t="s">
        <v>218</v>
      </c>
      <c r="F51" s="430">
        <v>39870</v>
      </c>
      <c r="G51" s="469">
        <v>213</v>
      </c>
      <c r="H51" s="469">
        <v>1142110</v>
      </c>
      <c r="I51" s="431">
        <v>2156</v>
      </c>
      <c r="J51" s="432">
        <v>3</v>
      </c>
    </row>
    <row r="52" spans="1:10" ht="12.75">
      <c r="A52" s="357">
        <v>50</v>
      </c>
      <c r="B52" s="393" t="s">
        <v>82</v>
      </c>
      <c r="C52" s="419" t="s">
        <v>83</v>
      </c>
      <c r="D52" s="394" t="s">
        <v>108</v>
      </c>
      <c r="E52" s="395" t="s">
        <v>201</v>
      </c>
      <c r="F52" s="398">
        <v>39702</v>
      </c>
      <c r="G52" s="454">
        <v>182</v>
      </c>
      <c r="H52" s="454">
        <v>1267782</v>
      </c>
      <c r="I52" s="396">
        <v>2124</v>
      </c>
      <c r="J52" s="397">
        <v>2</v>
      </c>
    </row>
    <row r="53" spans="1:10" ht="12.75">
      <c r="A53" s="216">
        <v>51</v>
      </c>
      <c r="B53" s="393" t="s">
        <v>93</v>
      </c>
      <c r="C53" s="419" t="s">
        <v>94</v>
      </c>
      <c r="D53" s="394" t="s">
        <v>108</v>
      </c>
      <c r="E53" s="395" t="s">
        <v>113</v>
      </c>
      <c r="F53" s="398">
        <v>39779</v>
      </c>
      <c r="G53" s="454">
        <v>253</v>
      </c>
      <c r="H53" s="454">
        <v>1164680</v>
      </c>
      <c r="I53" s="396">
        <v>2022</v>
      </c>
      <c r="J53" s="397">
        <v>2</v>
      </c>
    </row>
    <row r="54" spans="1:10" ht="12.75">
      <c r="A54" s="357">
        <v>52</v>
      </c>
      <c r="B54" s="368" t="s">
        <v>78</v>
      </c>
      <c r="C54" s="483" t="s">
        <v>79</v>
      </c>
      <c r="D54" s="369" t="s">
        <v>259</v>
      </c>
      <c r="E54" s="370" t="s">
        <v>1</v>
      </c>
      <c r="F54" s="371">
        <v>39793</v>
      </c>
      <c r="G54" s="465">
        <v>291</v>
      </c>
      <c r="H54" s="465">
        <v>1338150</v>
      </c>
      <c r="I54" s="386">
        <v>1876</v>
      </c>
      <c r="J54" s="373">
        <v>2</v>
      </c>
    </row>
    <row r="55" spans="1:10" ht="12.75">
      <c r="A55" s="357">
        <v>53</v>
      </c>
      <c r="B55" s="368" t="s">
        <v>128</v>
      </c>
      <c r="C55" s="483" t="s">
        <v>145</v>
      </c>
      <c r="D55" s="369" t="s">
        <v>259</v>
      </c>
      <c r="E55" s="370" t="s">
        <v>199</v>
      </c>
      <c r="F55" s="371">
        <v>39828</v>
      </c>
      <c r="G55" s="465">
        <v>169</v>
      </c>
      <c r="H55" s="453">
        <v>1167860</v>
      </c>
      <c r="I55" s="372">
        <v>1801</v>
      </c>
      <c r="J55" s="373"/>
    </row>
    <row r="56" spans="1:10" ht="12.75">
      <c r="A56" s="216">
        <v>54</v>
      </c>
      <c r="B56" s="393" t="s">
        <v>97</v>
      </c>
      <c r="C56" s="419" t="s">
        <v>98</v>
      </c>
      <c r="D56" s="394" t="s">
        <v>108</v>
      </c>
      <c r="E56" s="395" t="s">
        <v>212</v>
      </c>
      <c r="F56" s="398">
        <v>39807</v>
      </c>
      <c r="G56" s="454">
        <v>161</v>
      </c>
      <c r="H56" s="454">
        <v>1024860</v>
      </c>
      <c r="I56" s="396">
        <v>1706</v>
      </c>
      <c r="J56" s="397">
        <v>2</v>
      </c>
    </row>
    <row r="57" spans="1:10" ht="12.75">
      <c r="A57" s="357">
        <v>55</v>
      </c>
      <c r="B57" s="393" t="s">
        <v>90</v>
      </c>
      <c r="C57" s="419" t="s">
        <v>91</v>
      </c>
      <c r="D57" s="394" t="s">
        <v>108</v>
      </c>
      <c r="E57" s="395" t="s">
        <v>194</v>
      </c>
      <c r="F57" s="395" t="s">
        <v>92</v>
      </c>
      <c r="G57" s="454">
        <v>192</v>
      </c>
      <c r="H57" s="454">
        <v>1079865</v>
      </c>
      <c r="I57" s="396">
        <v>1611</v>
      </c>
      <c r="J57" s="397">
        <v>2</v>
      </c>
    </row>
    <row r="58" spans="1:10" ht="12.75">
      <c r="A58" s="357">
        <v>56</v>
      </c>
      <c r="B58" s="393" t="s">
        <v>95</v>
      </c>
      <c r="C58" s="419" t="s">
        <v>96</v>
      </c>
      <c r="D58" s="394" t="s">
        <v>108</v>
      </c>
      <c r="E58" s="395" t="s">
        <v>227</v>
      </c>
      <c r="F58" s="398">
        <v>39786</v>
      </c>
      <c r="G58" s="454">
        <v>209</v>
      </c>
      <c r="H58" s="454">
        <v>1004530</v>
      </c>
      <c r="I58" s="396">
        <v>1606</v>
      </c>
      <c r="J58" s="397">
        <v>2</v>
      </c>
    </row>
    <row r="59" spans="1:10" ht="12.75">
      <c r="A59" s="216">
        <v>57</v>
      </c>
      <c r="B59" s="368" t="s">
        <v>225</v>
      </c>
      <c r="C59" s="483" t="s">
        <v>226</v>
      </c>
      <c r="D59" s="369" t="s">
        <v>259</v>
      </c>
      <c r="E59" s="370" t="s">
        <v>71</v>
      </c>
      <c r="F59" s="371">
        <v>39947</v>
      </c>
      <c r="G59" s="465">
        <v>200</v>
      </c>
      <c r="H59" s="453">
        <v>1195995</v>
      </c>
      <c r="I59" s="372">
        <v>1603</v>
      </c>
      <c r="J59" s="373"/>
    </row>
    <row r="60" spans="1:10" ht="12.75">
      <c r="A60" s="357">
        <v>58</v>
      </c>
      <c r="B60" s="374" t="s">
        <v>138</v>
      </c>
      <c r="C60" s="484" t="s">
        <v>146</v>
      </c>
      <c r="D60" s="375" t="s">
        <v>260</v>
      </c>
      <c r="E60" s="375" t="s">
        <v>194</v>
      </c>
      <c r="F60" s="377">
        <v>39849</v>
      </c>
      <c r="G60" s="452">
        <v>220</v>
      </c>
      <c r="H60" s="451">
        <v>968579</v>
      </c>
      <c r="I60" s="378">
        <v>1371</v>
      </c>
      <c r="J60" s="382">
        <v>3</v>
      </c>
    </row>
    <row r="61" spans="1:10" ht="12.75">
      <c r="A61" s="357">
        <v>59</v>
      </c>
      <c r="B61" s="368" t="s">
        <v>143</v>
      </c>
      <c r="C61" s="483" t="s">
        <v>143</v>
      </c>
      <c r="D61" s="369" t="s">
        <v>259</v>
      </c>
      <c r="E61" s="370" t="s">
        <v>224</v>
      </c>
      <c r="F61" s="371">
        <v>39835</v>
      </c>
      <c r="G61" s="465">
        <v>176</v>
      </c>
      <c r="H61" s="453">
        <v>1000630</v>
      </c>
      <c r="I61" s="372">
        <v>1347</v>
      </c>
      <c r="J61" s="373"/>
    </row>
    <row r="62" spans="1:10" ht="12.75">
      <c r="A62" s="216">
        <v>60</v>
      </c>
      <c r="B62" s="441" t="s">
        <v>297</v>
      </c>
      <c r="C62" s="490" t="s">
        <v>298</v>
      </c>
      <c r="D62" s="442" t="s">
        <v>260</v>
      </c>
      <c r="E62" s="443" t="s">
        <v>214</v>
      </c>
      <c r="F62" s="377">
        <v>40052</v>
      </c>
      <c r="G62" s="451">
        <v>154</v>
      </c>
      <c r="H62" s="451">
        <v>717790</v>
      </c>
      <c r="I62" s="461">
        <v>1158</v>
      </c>
      <c r="J62" s="375" t="s">
        <v>255</v>
      </c>
    </row>
    <row r="63" spans="1:10" ht="12.75">
      <c r="A63" s="357">
        <v>61</v>
      </c>
      <c r="B63" s="421" t="s">
        <v>268</v>
      </c>
      <c r="C63" s="421" t="s">
        <v>269</v>
      </c>
      <c r="D63" s="422" t="s">
        <v>122</v>
      </c>
      <c r="E63" s="423" t="s">
        <v>270</v>
      </c>
      <c r="F63" s="424">
        <v>39982</v>
      </c>
      <c r="G63" s="468">
        <v>144</v>
      </c>
      <c r="H63" s="468">
        <v>573110</v>
      </c>
      <c r="I63" s="425">
        <v>1000</v>
      </c>
      <c r="J63" s="426">
        <v>3</v>
      </c>
    </row>
    <row r="64" spans="1:10" ht="12.75">
      <c r="A64" s="357">
        <v>62</v>
      </c>
      <c r="B64" s="407" t="s">
        <v>180</v>
      </c>
      <c r="C64" s="487" t="s">
        <v>181</v>
      </c>
      <c r="D64" s="408" t="s">
        <v>185</v>
      </c>
      <c r="E64" s="409" t="s">
        <v>229</v>
      </c>
      <c r="F64" s="410">
        <v>39807</v>
      </c>
      <c r="G64" s="457">
        <v>128</v>
      </c>
      <c r="H64" s="457">
        <v>667170</v>
      </c>
      <c r="I64" s="411">
        <v>864</v>
      </c>
      <c r="J64" s="412">
        <v>2</v>
      </c>
    </row>
    <row r="65" spans="1:10" ht="12.75">
      <c r="A65" s="216">
        <v>63</v>
      </c>
      <c r="B65" s="421" t="s">
        <v>249</v>
      </c>
      <c r="C65" s="421" t="s">
        <v>249</v>
      </c>
      <c r="D65" s="422" t="s">
        <v>122</v>
      </c>
      <c r="E65" s="423" t="s">
        <v>223</v>
      </c>
      <c r="F65" s="424">
        <v>39975</v>
      </c>
      <c r="G65" s="468">
        <v>103</v>
      </c>
      <c r="H65" s="468">
        <v>377150</v>
      </c>
      <c r="I65" s="425">
        <v>802</v>
      </c>
      <c r="J65" s="426">
        <v>3</v>
      </c>
    </row>
    <row r="66" spans="1:10" ht="12.75">
      <c r="A66" s="357">
        <v>64</v>
      </c>
      <c r="B66" s="407" t="s">
        <v>182</v>
      </c>
      <c r="C66" s="487" t="s">
        <v>183</v>
      </c>
      <c r="D66" s="408" t="s">
        <v>185</v>
      </c>
      <c r="E66" s="409" t="s">
        <v>206</v>
      </c>
      <c r="F66" s="410">
        <v>39870</v>
      </c>
      <c r="G66" s="457">
        <v>79</v>
      </c>
      <c r="H66" s="457">
        <v>507240</v>
      </c>
      <c r="I66" s="411">
        <v>609</v>
      </c>
      <c r="J66" s="412">
        <v>2</v>
      </c>
    </row>
    <row r="67" spans="1:10" ht="12.75">
      <c r="A67" s="357">
        <v>65</v>
      </c>
      <c r="B67" s="407" t="s">
        <v>248</v>
      </c>
      <c r="C67" s="487" t="s">
        <v>256</v>
      </c>
      <c r="D67" s="408" t="s">
        <v>185</v>
      </c>
      <c r="E67" s="409" t="s">
        <v>257</v>
      </c>
      <c r="F67" s="410">
        <v>39954</v>
      </c>
      <c r="G67" s="457">
        <v>84</v>
      </c>
      <c r="H67" s="457">
        <v>479700</v>
      </c>
      <c r="I67" s="411">
        <v>563</v>
      </c>
      <c r="J67" s="412">
        <v>2</v>
      </c>
    </row>
    <row r="68" spans="1:10" ht="12.75">
      <c r="A68" s="216">
        <v>66</v>
      </c>
      <c r="B68" s="444" t="s">
        <v>299</v>
      </c>
      <c r="C68" s="491" t="s">
        <v>300</v>
      </c>
      <c r="D68" s="394" t="s">
        <v>108</v>
      </c>
      <c r="E68" s="394" t="s">
        <v>214</v>
      </c>
      <c r="F68" s="478">
        <v>40052</v>
      </c>
      <c r="G68" s="472">
        <v>47</v>
      </c>
      <c r="H68" s="472">
        <v>452800</v>
      </c>
      <c r="I68" s="462">
        <v>541</v>
      </c>
      <c r="J68" s="446">
        <v>3</v>
      </c>
    </row>
    <row r="69" spans="1:10" ht="12.75">
      <c r="A69" s="357">
        <v>67</v>
      </c>
      <c r="B69" s="445" t="s">
        <v>301</v>
      </c>
      <c r="C69" s="492" t="s">
        <v>302</v>
      </c>
      <c r="D69" s="480" t="s">
        <v>122</v>
      </c>
      <c r="E69" s="480" t="s">
        <v>270</v>
      </c>
      <c r="F69" s="479">
        <v>40038</v>
      </c>
      <c r="G69" s="473">
        <v>87</v>
      </c>
      <c r="H69" s="473">
        <v>363780</v>
      </c>
      <c r="I69" s="463">
        <v>419</v>
      </c>
      <c r="J69" s="447">
        <v>3</v>
      </c>
    </row>
    <row r="70" spans="1:10" ht="12.75">
      <c r="A70" s="357">
        <v>68</v>
      </c>
      <c r="B70" s="407" t="s">
        <v>178</v>
      </c>
      <c r="C70" s="487" t="s">
        <v>179</v>
      </c>
      <c r="D70" s="408" t="s">
        <v>185</v>
      </c>
      <c r="E70" s="409" t="s">
        <v>234</v>
      </c>
      <c r="F70" s="410">
        <v>39716</v>
      </c>
      <c r="G70" s="457">
        <v>32</v>
      </c>
      <c r="H70" s="457">
        <v>122800</v>
      </c>
      <c r="I70" s="411">
        <v>316</v>
      </c>
      <c r="J70" s="412">
        <v>2</v>
      </c>
    </row>
    <row r="71" spans="1:10" ht="12.75">
      <c r="A71" s="216">
        <v>69</v>
      </c>
      <c r="B71" s="433" t="s">
        <v>286</v>
      </c>
      <c r="C71" s="489" t="s">
        <v>287</v>
      </c>
      <c r="D71" s="434" t="s">
        <v>288</v>
      </c>
      <c r="E71" s="435" t="s">
        <v>194</v>
      </c>
      <c r="F71" s="436">
        <v>39961</v>
      </c>
      <c r="G71" s="470">
        <v>80</v>
      </c>
      <c r="H71" s="470">
        <v>206490</v>
      </c>
      <c r="I71" s="437">
        <v>307</v>
      </c>
      <c r="J71" s="438" t="s">
        <v>255</v>
      </c>
    </row>
    <row r="72" spans="1:10" ht="12.75">
      <c r="A72" s="357">
        <v>70</v>
      </c>
      <c r="B72" s="407" t="s">
        <v>167</v>
      </c>
      <c r="C72" s="487" t="s">
        <v>168</v>
      </c>
      <c r="D72" s="408" t="s">
        <v>185</v>
      </c>
      <c r="E72" s="409" t="s">
        <v>234</v>
      </c>
      <c r="F72" s="410">
        <v>39716</v>
      </c>
      <c r="G72" s="457">
        <v>2</v>
      </c>
      <c r="H72" s="457">
        <v>99450</v>
      </c>
      <c r="I72" s="411">
        <v>168</v>
      </c>
      <c r="J72" s="412">
        <v>2</v>
      </c>
    </row>
    <row r="73" spans="1:10" ht="12.75">
      <c r="A73" s="357">
        <v>71</v>
      </c>
      <c r="B73" s="407" t="s">
        <v>169</v>
      </c>
      <c r="C73" s="487" t="s">
        <v>169</v>
      </c>
      <c r="D73" s="408" t="s">
        <v>185</v>
      </c>
      <c r="E73" s="409" t="s">
        <v>234</v>
      </c>
      <c r="F73" s="410">
        <v>39716</v>
      </c>
      <c r="G73" s="457">
        <v>22</v>
      </c>
      <c r="H73" s="457">
        <v>102350</v>
      </c>
      <c r="I73" s="411">
        <v>167</v>
      </c>
      <c r="J73" s="412">
        <v>2</v>
      </c>
    </row>
    <row r="74" spans="1:10" ht="12.75">
      <c r="A74" s="216">
        <v>72</v>
      </c>
      <c r="B74" s="407" t="s">
        <v>170</v>
      </c>
      <c r="C74" s="487" t="s">
        <v>171</v>
      </c>
      <c r="D74" s="408" t="s">
        <v>185</v>
      </c>
      <c r="E74" s="409" t="s">
        <v>234</v>
      </c>
      <c r="F74" s="410">
        <v>39716</v>
      </c>
      <c r="G74" s="457">
        <v>26</v>
      </c>
      <c r="H74" s="457">
        <v>96900</v>
      </c>
      <c r="I74" s="411">
        <v>141</v>
      </c>
      <c r="J74" s="412">
        <v>2</v>
      </c>
    </row>
    <row r="75" spans="1:10" ht="12.75">
      <c r="A75" s="357">
        <v>73</v>
      </c>
      <c r="B75" s="407" t="s">
        <v>172</v>
      </c>
      <c r="C75" s="487" t="s">
        <v>173</v>
      </c>
      <c r="D75" s="408" t="s">
        <v>185</v>
      </c>
      <c r="E75" s="409" t="s">
        <v>234</v>
      </c>
      <c r="F75" s="410">
        <v>39716</v>
      </c>
      <c r="G75" s="457">
        <v>20</v>
      </c>
      <c r="H75" s="457">
        <v>40950</v>
      </c>
      <c r="I75" s="411">
        <v>66</v>
      </c>
      <c r="J75" s="412">
        <v>2</v>
      </c>
    </row>
    <row r="76" spans="1:10" ht="12.75">
      <c r="A76" s="357">
        <v>74</v>
      </c>
      <c r="B76" s="407" t="s">
        <v>176</v>
      </c>
      <c r="C76" s="487" t="s">
        <v>177</v>
      </c>
      <c r="D76" s="408" t="s">
        <v>185</v>
      </c>
      <c r="E76" s="409" t="s">
        <v>234</v>
      </c>
      <c r="F76" s="410">
        <v>39716</v>
      </c>
      <c r="G76" s="457">
        <v>17</v>
      </c>
      <c r="H76" s="457">
        <v>42550</v>
      </c>
      <c r="I76" s="411">
        <v>63</v>
      </c>
      <c r="J76" s="412">
        <v>2</v>
      </c>
    </row>
    <row r="77" spans="1:10" ht="12.75">
      <c r="A77" s="216">
        <v>75</v>
      </c>
      <c r="B77" s="407" t="s">
        <v>174</v>
      </c>
      <c r="C77" s="487" t="s">
        <v>175</v>
      </c>
      <c r="D77" s="408" t="s">
        <v>185</v>
      </c>
      <c r="E77" s="409" t="s">
        <v>234</v>
      </c>
      <c r="F77" s="410">
        <v>39716</v>
      </c>
      <c r="G77" s="457">
        <v>15</v>
      </c>
      <c r="H77" s="457">
        <v>29300</v>
      </c>
      <c r="I77" s="411">
        <v>40</v>
      </c>
      <c r="J77" s="412">
        <v>2</v>
      </c>
    </row>
    <row r="78" spans="7:9" ht="12.75">
      <c r="G78" s="474"/>
      <c r="H78" s="474"/>
      <c r="I78" s="464"/>
    </row>
    <row r="79" spans="7:9" ht="12.75">
      <c r="G79" s="474"/>
      <c r="H79" s="474"/>
      <c r="I79" s="234"/>
    </row>
  </sheetData>
  <mergeCells count="1">
    <mergeCell ref="A1:J1"/>
  </mergeCells>
  <dataValidations count="3">
    <dataValidation allowBlank="1" showInputMessage="1" showErrorMessage="1" error="Egy x-et ítjon'" sqref="D40 D33 D70"/>
    <dataValidation type="whole" allowBlank="1" showInputMessage="1" showErrorMessage="1" error="Kópia egész szám lehet!" sqref="J40 J33 J70">
      <formula1>1</formula1>
      <formula2>999</formula2>
    </dataValidation>
    <dataValidation type="whole" allowBlank="1" showInputMessage="1" showErrorMessage="1" error="Csak egész számot lehet beírni!" sqref="G36:I43 G51:I51 G70:I70 G56:I56 G46:I47 G49:I49 G33:I33 G53:I5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:J71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26.00390625" style="0" customWidth="1"/>
    <col min="4" max="4" width="14.421875" style="0" customWidth="1"/>
    <col min="5" max="5" width="25.8515625" style="0" customWidth="1"/>
    <col min="6" max="6" width="13.421875" style="0" customWidth="1"/>
    <col min="7" max="7" width="9.421875" style="0" customWidth="1"/>
    <col min="8" max="8" width="14.28125" style="0" customWidth="1"/>
    <col min="9" max="9" width="10.57421875" style="219" customWidth="1"/>
    <col min="10" max="10" width="9.140625" style="333" customWidth="1"/>
  </cols>
  <sheetData>
    <row r="1" spans="1:10" ht="24" customHeight="1">
      <c r="A1" s="561" t="s">
        <v>303</v>
      </c>
      <c r="B1" s="562"/>
      <c r="C1" s="563"/>
      <c r="D1" s="563"/>
      <c r="E1" s="563"/>
      <c r="F1" s="563"/>
      <c r="G1" s="563"/>
      <c r="H1" s="563"/>
      <c r="I1" s="563"/>
      <c r="J1" s="564"/>
    </row>
    <row r="2" spans="1:10" ht="38.25">
      <c r="A2" s="215"/>
      <c r="B2" s="209" t="s">
        <v>9</v>
      </c>
      <c r="C2" s="209" t="s">
        <v>10</v>
      </c>
      <c r="D2" s="210" t="s">
        <v>11</v>
      </c>
      <c r="E2" s="211" t="s">
        <v>187</v>
      </c>
      <c r="F2" s="212" t="s">
        <v>52</v>
      </c>
      <c r="G2" s="211" t="s">
        <v>0</v>
      </c>
      <c r="H2" s="211" t="s">
        <v>188</v>
      </c>
      <c r="I2" s="213" t="s">
        <v>12</v>
      </c>
      <c r="J2" s="214" t="s">
        <v>13</v>
      </c>
    </row>
    <row r="3" spans="1:10" ht="12.75">
      <c r="A3" s="357">
        <v>1</v>
      </c>
      <c r="B3" s="362" t="s">
        <v>292</v>
      </c>
      <c r="C3" s="482" t="s">
        <v>293</v>
      </c>
      <c r="D3" s="363" t="s">
        <v>294</v>
      </c>
      <c r="E3" s="364" t="s">
        <v>1</v>
      </c>
      <c r="F3" s="476">
        <v>40045</v>
      </c>
      <c r="G3" s="471">
        <v>4340</v>
      </c>
      <c r="H3" s="471">
        <v>205512019</v>
      </c>
      <c r="I3" s="459">
        <v>205368</v>
      </c>
      <c r="J3" s="439">
        <v>28</v>
      </c>
    </row>
    <row r="4" spans="1:10" ht="12.75">
      <c r="A4" s="357">
        <v>2</v>
      </c>
      <c r="B4" s="358" t="s">
        <v>272</v>
      </c>
      <c r="C4" s="493" t="s">
        <v>273</v>
      </c>
      <c r="D4" s="359" t="s">
        <v>3</v>
      </c>
      <c r="E4" s="359" t="s">
        <v>71</v>
      </c>
      <c r="F4" s="359">
        <v>39863</v>
      </c>
      <c r="G4" s="448">
        <v>4962</v>
      </c>
      <c r="H4" s="448">
        <v>150669469</v>
      </c>
      <c r="I4" s="360">
        <v>148945</v>
      </c>
      <c r="J4" s="361">
        <v>17</v>
      </c>
    </row>
    <row r="5" spans="1:10" ht="12.75">
      <c r="A5" s="216">
        <v>3</v>
      </c>
      <c r="B5" s="368" t="s">
        <v>165</v>
      </c>
      <c r="C5" s="483" t="s">
        <v>166</v>
      </c>
      <c r="D5" s="369" t="s">
        <v>259</v>
      </c>
      <c r="E5" s="370" t="s">
        <v>193</v>
      </c>
      <c r="F5" s="371">
        <v>39926</v>
      </c>
      <c r="G5" s="465">
        <v>1404</v>
      </c>
      <c r="H5" s="453">
        <v>29502797</v>
      </c>
      <c r="I5" s="372">
        <v>33445</v>
      </c>
      <c r="J5" s="373">
        <v>5</v>
      </c>
    </row>
    <row r="6" spans="1:10" ht="12.75">
      <c r="A6" s="357">
        <v>4</v>
      </c>
      <c r="B6" s="362" t="s">
        <v>130</v>
      </c>
      <c r="C6" s="482" t="s">
        <v>131</v>
      </c>
      <c r="D6" s="363" t="s">
        <v>2</v>
      </c>
      <c r="E6" s="364" t="s">
        <v>1</v>
      </c>
      <c r="F6" s="365">
        <v>39856</v>
      </c>
      <c r="G6" s="449">
        <v>1682</v>
      </c>
      <c r="H6" s="449">
        <v>27559417</v>
      </c>
      <c r="I6" s="366">
        <v>28928</v>
      </c>
      <c r="J6" s="367">
        <v>12</v>
      </c>
    </row>
    <row r="7" spans="1:10" ht="12.75">
      <c r="A7" s="357">
        <v>5</v>
      </c>
      <c r="B7" s="374" t="s">
        <v>163</v>
      </c>
      <c r="C7" s="484" t="s">
        <v>164</v>
      </c>
      <c r="D7" s="375" t="s">
        <v>260</v>
      </c>
      <c r="E7" s="376" t="s">
        <v>194</v>
      </c>
      <c r="F7" s="377">
        <v>39933</v>
      </c>
      <c r="G7" s="452">
        <v>1728</v>
      </c>
      <c r="H7" s="451">
        <v>23414666</v>
      </c>
      <c r="I7" s="378">
        <v>27849</v>
      </c>
      <c r="J7" s="379">
        <v>8</v>
      </c>
    </row>
    <row r="8" spans="1:10" ht="12.75">
      <c r="A8" s="216">
        <v>6</v>
      </c>
      <c r="B8" s="368" t="s">
        <v>295</v>
      </c>
      <c r="C8" s="483" t="s">
        <v>296</v>
      </c>
      <c r="D8" s="440" t="s">
        <v>259</v>
      </c>
      <c r="E8" s="370" t="s">
        <v>1</v>
      </c>
      <c r="F8" s="477">
        <v>40038</v>
      </c>
      <c r="G8" s="467">
        <v>1154</v>
      </c>
      <c r="H8" s="467">
        <v>27524099</v>
      </c>
      <c r="I8" s="460">
        <v>27151</v>
      </c>
      <c r="J8" s="373">
        <v>10</v>
      </c>
    </row>
    <row r="9" spans="1:10" ht="12.75">
      <c r="A9" s="357">
        <v>7</v>
      </c>
      <c r="B9" s="380" t="s">
        <v>75</v>
      </c>
      <c r="C9" s="484" t="s">
        <v>75</v>
      </c>
      <c r="D9" s="375" t="s">
        <v>260</v>
      </c>
      <c r="E9" s="375" t="s">
        <v>261</v>
      </c>
      <c r="F9" s="381">
        <v>39786</v>
      </c>
      <c r="G9" s="452">
        <v>1603</v>
      </c>
      <c r="H9" s="451">
        <v>22563538</v>
      </c>
      <c r="I9" s="378">
        <v>24574</v>
      </c>
      <c r="J9" s="382">
        <v>12</v>
      </c>
    </row>
    <row r="10" spans="1:10" ht="12.75">
      <c r="A10" s="357">
        <v>8</v>
      </c>
      <c r="B10" s="358" t="s">
        <v>72</v>
      </c>
      <c r="C10" s="481" t="s">
        <v>73</v>
      </c>
      <c r="D10" s="359" t="s">
        <v>3</v>
      </c>
      <c r="E10" s="359" t="s">
        <v>195</v>
      </c>
      <c r="F10" s="359">
        <v>39723</v>
      </c>
      <c r="G10" s="448">
        <v>1409</v>
      </c>
      <c r="H10" s="448">
        <v>15065815</v>
      </c>
      <c r="I10" s="360">
        <v>22495</v>
      </c>
      <c r="J10" s="361">
        <v>5</v>
      </c>
    </row>
    <row r="11" spans="1:10" ht="12.75">
      <c r="A11" s="216">
        <v>9</v>
      </c>
      <c r="B11" s="358" t="s">
        <v>196</v>
      </c>
      <c r="C11" s="481" t="s">
        <v>197</v>
      </c>
      <c r="D11" s="359" t="s">
        <v>3</v>
      </c>
      <c r="E11" s="359" t="s">
        <v>1</v>
      </c>
      <c r="F11" s="359">
        <v>39954</v>
      </c>
      <c r="G11" s="448">
        <v>1223</v>
      </c>
      <c r="H11" s="448">
        <v>14959022</v>
      </c>
      <c r="I11" s="383">
        <v>14908</v>
      </c>
      <c r="J11" s="361">
        <v>8</v>
      </c>
    </row>
    <row r="12" spans="1:10" ht="12.75">
      <c r="A12" s="357">
        <v>10</v>
      </c>
      <c r="B12" s="358" t="s">
        <v>282</v>
      </c>
      <c r="C12" s="481" t="s">
        <v>283</v>
      </c>
      <c r="D12" s="359" t="s">
        <v>3</v>
      </c>
      <c r="E12" s="359" t="s">
        <v>7</v>
      </c>
      <c r="F12" s="359">
        <v>39877</v>
      </c>
      <c r="G12" s="448">
        <v>734</v>
      </c>
      <c r="H12" s="448">
        <v>12212253</v>
      </c>
      <c r="I12" s="383">
        <v>14677</v>
      </c>
      <c r="J12" s="361">
        <v>4</v>
      </c>
    </row>
    <row r="13" spans="1:10" ht="12.75">
      <c r="A13" s="357">
        <v>11</v>
      </c>
      <c r="B13" s="358" t="s">
        <v>159</v>
      </c>
      <c r="C13" s="481" t="s">
        <v>160</v>
      </c>
      <c r="D13" s="359" t="s">
        <v>3</v>
      </c>
      <c r="E13" s="359" t="s">
        <v>1</v>
      </c>
      <c r="F13" s="359">
        <v>39891</v>
      </c>
      <c r="G13" s="448">
        <v>1013</v>
      </c>
      <c r="H13" s="448">
        <v>13172537</v>
      </c>
      <c r="I13" s="383">
        <v>14217</v>
      </c>
      <c r="J13" s="361">
        <v>7</v>
      </c>
    </row>
    <row r="14" spans="1:10" ht="12.75">
      <c r="A14" s="216">
        <v>12</v>
      </c>
      <c r="B14" s="374" t="s">
        <v>245</v>
      </c>
      <c r="C14" s="484" t="s">
        <v>250</v>
      </c>
      <c r="D14" s="375" t="s">
        <v>260</v>
      </c>
      <c r="E14" s="376" t="s">
        <v>71</v>
      </c>
      <c r="F14" s="377">
        <v>39982</v>
      </c>
      <c r="G14" s="452">
        <v>1076</v>
      </c>
      <c r="H14" s="451">
        <v>11536977</v>
      </c>
      <c r="I14" s="384">
        <v>14187</v>
      </c>
      <c r="J14" s="379" t="s">
        <v>255</v>
      </c>
    </row>
    <row r="15" spans="1:10" ht="12.75">
      <c r="A15" s="357">
        <v>13</v>
      </c>
      <c r="B15" s="362" t="s">
        <v>139</v>
      </c>
      <c r="C15" s="482" t="s">
        <v>139</v>
      </c>
      <c r="D15" s="363" t="s">
        <v>2</v>
      </c>
      <c r="E15" s="364" t="s">
        <v>140</v>
      </c>
      <c r="F15" s="365">
        <v>39842</v>
      </c>
      <c r="G15" s="449">
        <v>1052</v>
      </c>
      <c r="H15" s="449">
        <v>9744485</v>
      </c>
      <c r="I15" s="366">
        <v>10385</v>
      </c>
      <c r="J15" s="367">
        <v>10</v>
      </c>
    </row>
    <row r="16" spans="1:10" ht="12.75">
      <c r="A16" s="357">
        <v>14</v>
      </c>
      <c r="B16" s="387" t="s">
        <v>161</v>
      </c>
      <c r="C16" s="485" t="s">
        <v>200</v>
      </c>
      <c r="D16" s="388" t="s">
        <v>63</v>
      </c>
      <c r="E16" s="389" t="s">
        <v>194</v>
      </c>
      <c r="F16" s="390">
        <v>39926</v>
      </c>
      <c r="G16" s="455">
        <v>697</v>
      </c>
      <c r="H16" s="455">
        <v>7673610</v>
      </c>
      <c r="I16" s="391">
        <v>9829</v>
      </c>
      <c r="J16" s="392">
        <v>2</v>
      </c>
    </row>
    <row r="17" spans="1:10" ht="12.75">
      <c r="A17" s="216">
        <v>15</v>
      </c>
      <c r="B17" s="374" t="s">
        <v>162</v>
      </c>
      <c r="C17" s="484" t="s">
        <v>162</v>
      </c>
      <c r="D17" s="375" t="s">
        <v>260</v>
      </c>
      <c r="E17" s="376" t="s">
        <v>195</v>
      </c>
      <c r="F17" s="377">
        <v>39905</v>
      </c>
      <c r="G17" s="452">
        <v>940</v>
      </c>
      <c r="H17" s="451">
        <v>6934276</v>
      </c>
      <c r="I17" s="378">
        <v>9405</v>
      </c>
      <c r="J17" s="379">
        <v>9</v>
      </c>
    </row>
    <row r="18" spans="1:10" ht="12.75">
      <c r="A18" s="357">
        <v>16</v>
      </c>
      <c r="B18" s="494" t="s">
        <v>305</v>
      </c>
      <c r="C18" s="494" t="s">
        <v>314</v>
      </c>
      <c r="D18" s="440" t="s">
        <v>259</v>
      </c>
      <c r="E18" s="494" t="s">
        <v>199</v>
      </c>
      <c r="F18" s="477">
        <v>40080</v>
      </c>
      <c r="G18" s="499">
        <v>348</v>
      </c>
      <c r="H18" s="499">
        <v>9185510</v>
      </c>
      <c r="I18" s="460">
        <v>9267</v>
      </c>
      <c r="J18" s="506">
        <v>10</v>
      </c>
    </row>
    <row r="19" spans="1:10" ht="12.75">
      <c r="A19" s="357">
        <v>17</v>
      </c>
      <c r="B19" s="393" t="s">
        <v>99</v>
      </c>
      <c r="C19" s="419" t="s">
        <v>100</v>
      </c>
      <c r="D19" s="394" t="s">
        <v>108</v>
      </c>
      <c r="E19" s="395" t="s">
        <v>199</v>
      </c>
      <c r="F19" s="395" t="s">
        <v>101</v>
      </c>
      <c r="G19" s="454">
        <v>467</v>
      </c>
      <c r="H19" s="454">
        <v>6518250</v>
      </c>
      <c r="I19" s="396">
        <v>8597</v>
      </c>
      <c r="J19" s="397">
        <v>2</v>
      </c>
    </row>
    <row r="20" spans="1:10" ht="12.75">
      <c r="A20" s="216">
        <v>18</v>
      </c>
      <c r="B20" s="368" t="s">
        <v>129</v>
      </c>
      <c r="C20" s="483" t="s">
        <v>129</v>
      </c>
      <c r="D20" s="369" t="s">
        <v>259</v>
      </c>
      <c r="E20" s="370" t="s">
        <v>1</v>
      </c>
      <c r="F20" s="371">
        <v>39870</v>
      </c>
      <c r="G20" s="465">
        <v>591</v>
      </c>
      <c r="H20" s="453">
        <v>6670898</v>
      </c>
      <c r="I20" s="372">
        <v>7908</v>
      </c>
      <c r="J20" s="373">
        <v>3</v>
      </c>
    </row>
    <row r="21" spans="1:10" ht="12.75">
      <c r="A21" s="357">
        <v>19</v>
      </c>
      <c r="B21" s="368" t="s">
        <v>198</v>
      </c>
      <c r="C21" s="483" t="s">
        <v>67</v>
      </c>
      <c r="D21" s="369" t="s">
        <v>259</v>
      </c>
      <c r="E21" s="385" t="s">
        <v>1</v>
      </c>
      <c r="F21" s="371">
        <v>39744</v>
      </c>
      <c r="G21" s="465">
        <v>635</v>
      </c>
      <c r="H21" s="465">
        <v>6786571</v>
      </c>
      <c r="I21" s="386">
        <v>7874</v>
      </c>
      <c r="J21" s="373">
        <v>5</v>
      </c>
    </row>
    <row r="22" spans="1:10" ht="12.75">
      <c r="A22" s="357">
        <v>20</v>
      </c>
      <c r="B22" s="494" t="s">
        <v>304</v>
      </c>
      <c r="C22" s="494" t="s">
        <v>315</v>
      </c>
      <c r="D22" s="440" t="s">
        <v>259</v>
      </c>
      <c r="E22" s="494" t="s">
        <v>1</v>
      </c>
      <c r="F22" s="477">
        <v>40059</v>
      </c>
      <c r="G22" s="499">
        <v>412</v>
      </c>
      <c r="H22" s="499">
        <v>7172717</v>
      </c>
      <c r="I22" s="460">
        <v>7787</v>
      </c>
      <c r="J22" s="506">
        <v>5</v>
      </c>
    </row>
    <row r="23" spans="1:10" ht="12.75">
      <c r="A23" s="216">
        <v>21</v>
      </c>
      <c r="B23" s="393" t="s">
        <v>88</v>
      </c>
      <c r="C23" s="419" t="s">
        <v>89</v>
      </c>
      <c r="D23" s="394" t="s">
        <v>108</v>
      </c>
      <c r="E23" s="395" t="s">
        <v>201</v>
      </c>
      <c r="F23" s="398">
        <v>39751</v>
      </c>
      <c r="G23" s="454">
        <v>369</v>
      </c>
      <c r="H23" s="454">
        <v>4040414</v>
      </c>
      <c r="I23" s="396">
        <v>6803</v>
      </c>
      <c r="J23" s="397">
        <v>2</v>
      </c>
    </row>
    <row r="24" spans="1:10" ht="12.75">
      <c r="A24" s="357">
        <v>22</v>
      </c>
      <c r="B24" s="393" t="s">
        <v>85</v>
      </c>
      <c r="C24" s="419" t="s">
        <v>86</v>
      </c>
      <c r="D24" s="394" t="s">
        <v>108</v>
      </c>
      <c r="E24" s="395" t="s">
        <v>201</v>
      </c>
      <c r="F24" s="395" t="s">
        <v>87</v>
      </c>
      <c r="G24" s="454">
        <v>471</v>
      </c>
      <c r="H24" s="454">
        <v>5204581</v>
      </c>
      <c r="I24" s="396">
        <v>6703</v>
      </c>
      <c r="J24" s="397">
        <v>2</v>
      </c>
    </row>
    <row r="25" spans="1:10" ht="12.75">
      <c r="A25" s="357">
        <v>23</v>
      </c>
      <c r="B25" s="400" t="s">
        <v>262</v>
      </c>
      <c r="C25" s="486" t="s">
        <v>263</v>
      </c>
      <c r="D25" s="401" t="s">
        <v>264</v>
      </c>
      <c r="E25" s="402" t="s">
        <v>206</v>
      </c>
      <c r="F25" s="403">
        <v>39995</v>
      </c>
      <c r="G25" s="466">
        <v>471</v>
      </c>
      <c r="H25" s="456">
        <v>5354445</v>
      </c>
      <c r="I25" s="404">
        <v>6503</v>
      </c>
      <c r="J25" s="405">
        <v>3</v>
      </c>
    </row>
    <row r="26" spans="1:10" ht="12.75">
      <c r="A26" s="216">
        <v>24</v>
      </c>
      <c r="B26" s="374" t="s">
        <v>141</v>
      </c>
      <c r="C26" s="484" t="s">
        <v>141</v>
      </c>
      <c r="D26" s="375" t="s">
        <v>260</v>
      </c>
      <c r="E26" s="375" t="s">
        <v>203</v>
      </c>
      <c r="F26" s="377">
        <v>39835</v>
      </c>
      <c r="G26" s="452">
        <v>460</v>
      </c>
      <c r="H26" s="451">
        <v>4232686</v>
      </c>
      <c r="I26" s="378">
        <v>6136</v>
      </c>
      <c r="J26" s="379">
        <v>3</v>
      </c>
    </row>
    <row r="27" spans="1:10" ht="12.75">
      <c r="A27" s="357">
        <v>25</v>
      </c>
      <c r="B27" s="368" t="s">
        <v>215</v>
      </c>
      <c r="C27" s="483" t="s">
        <v>216</v>
      </c>
      <c r="D27" s="369" t="s">
        <v>259</v>
      </c>
      <c r="E27" s="370" t="s">
        <v>7</v>
      </c>
      <c r="F27" s="371">
        <v>39947</v>
      </c>
      <c r="G27" s="465">
        <v>466</v>
      </c>
      <c r="H27" s="453">
        <v>3745486</v>
      </c>
      <c r="I27" s="372">
        <v>4976</v>
      </c>
      <c r="J27" s="373">
        <v>3</v>
      </c>
    </row>
    <row r="28" spans="1:10" ht="12.75">
      <c r="A28" s="357">
        <v>26</v>
      </c>
      <c r="B28" s="358" t="s">
        <v>204</v>
      </c>
      <c r="C28" s="481" t="s">
        <v>205</v>
      </c>
      <c r="D28" s="359" t="s">
        <v>3</v>
      </c>
      <c r="E28" s="359" t="s">
        <v>195</v>
      </c>
      <c r="F28" s="359">
        <v>39884</v>
      </c>
      <c r="G28" s="448">
        <v>439</v>
      </c>
      <c r="H28" s="448">
        <v>3822025</v>
      </c>
      <c r="I28" s="383">
        <v>4621</v>
      </c>
      <c r="J28" s="361">
        <v>5</v>
      </c>
    </row>
    <row r="29" spans="1:10" ht="12.75">
      <c r="A29" s="216">
        <v>27</v>
      </c>
      <c r="B29" s="368" t="s">
        <v>207</v>
      </c>
      <c r="C29" s="483" t="s">
        <v>77</v>
      </c>
      <c r="D29" s="369" t="s">
        <v>259</v>
      </c>
      <c r="E29" s="370" t="s">
        <v>208</v>
      </c>
      <c r="F29" s="371">
        <v>39786</v>
      </c>
      <c r="G29" s="465">
        <v>427</v>
      </c>
      <c r="H29" s="465">
        <v>3027450</v>
      </c>
      <c r="I29" s="386">
        <v>4513</v>
      </c>
      <c r="J29" s="373">
        <v>3</v>
      </c>
    </row>
    <row r="30" spans="1:10" ht="12.75">
      <c r="A30" s="357">
        <v>28</v>
      </c>
      <c r="B30" s="368" t="s">
        <v>246</v>
      </c>
      <c r="C30" s="483" t="s">
        <v>251</v>
      </c>
      <c r="D30" s="369" t="s">
        <v>259</v>
      </c>
      <c r="E30" s="370" t="s">
        <v>252</v>
      </c>
      <c r="F30" s="371">
        <v>39975</v>
      </c>
      <c r="G30" s="467">
        <v>453</v>
      </c>
      <c r="H30" s="450">
        <v>3472206</v>
      </c>
      <c r="I30" s="372">
        <v>4477</v>
      </c>
      <c r="J30" s="406">
        <v>3</v>
      </c>
    </row>
    <row r="31" spans="1:10" ht="12.75">
      <c r="A31" s="357">
        <v>29</v>
      </c>
      <c r="B31" s="374" t="s">
        <v>306</v>
      </c>
      <c r="C31" s="374" t="s">
        <v>313</v>
      </c>
      <c r="D31" s="442" t="s">
        <v>260</v>
      </c>
      <c r="E31" s="374" t="s">
        <v>227</v>
      </c>
      <c r="F31" s="377">
        <v>40080</v>
      </c>
      <c r="G31" s="500">
        <v>262</v>
      </c>
      <c r="H31" s="500">
        <v>2529790</v>
      </c>
      <c r="I31" s="461">
        <v>4427</v>
      </c>
      <c r="J31" s="375" t="s">
        <v>255</v>
      </c>
    </row>
    <row r="32" spans="1:10" ht="12.75">
      <c r="A32" s="216">
        <v>30</v>
      </c>
      <c r="B32" s="368" t="s">
        <v>210</v>
      </c>
      <c r="C32" s="483" t="s">
        <v>211</v>
      </c>
      <c r="D32" s="369" t="s">
        <v>259</v>
      </c>
      <c r="E32" s="370" t="s">
        <v>194</v>
      </c>
      <c r="F32" s="371">
        <v>39947</v>
      </c>
      <c r="G32" s="465">
        <v>438</v>
      </c>
      <c r="H32" s="453">
        <v>3145365</v>
      </c>
      <c r="I32" s="372">
        <v>4403</v>
      </c>
      <c r="J32" s="373"/>
    </row>
    <row r="33" spans="1:10" ht="12.75">
      <c r="A33" s="357">
        <v>31</v>
      </c>
      <c r="B33" s="413" t="s">
        <v>219</v>
      </c>
      <c r="C33" s="488" t="s">
        <v>220</v>
      </c>
      <c r="D33" s="414" t="s">
        <v>221</v>
      </c>
      <c r="E33" s="415" t="s">
        <v>222</v>
      </c>
      <c r="F33" s="416">
        <v>39947</v>
      </c>
      <c r="G33" s="458">
        <v>456</v>
      </c>
      <c r="H33" s="458">
        <v>2559755</v>
      </c>
      <c r="I33" s="417">
        <v>4274</v>
      </c>
      <c r="J33" s="418">
        <v>4</v>
      </c>
    </row>
    <row r="34" spans="1:10" ht="12.75">
      <c r="A34" s="357">
        <v>32</v>
      </c>
      <c r="B34" s="419" t="s">
        <v>266</v>
      </c>
      <c r="C34" s="419" t="s">
        <v>267</v>
      </c>
      <c r="D34" s="394" t="s">
        <v>108</v>
      </c>
      <c r="E34" s="395" t="s">
        <v>113</v>
      </c>
      <c r="F34" s="398">
        <v>39966</v>
      </c>
      <c r="G34" s="454">
        <v>260</v>
      </c>
      <c r="H34" s="454">
        <v>2353610</v>
      </c>
      <c r="I34" s="396">
        <v>3750</v>
      </c>
      <c r="J34" s="420">
        <v>3</v>
      </c>
    </row>
    <row r="35" spans="1:10" ht="12.75">
      <c r="A35" s="216">
        <v>33</v>
      </c>
      <c r="B35" s="393" t="s">
        <v>102</v>
      </c>
      <c r="C35" s="419" t="s">
        <v>103</v>
      </c>
      <c r="D35" s="394" t="s">
        <v>108</v>
      </c>
      <c r="E35" s="395" t="s">
        <v>113</v>
      </c>
      <c r="F35" s="395" t="s">
        <v>104</v>
      </c>
      <c r="G35" s="454">
        <v>250</v>
      </c>
      <c r="H35" s="454">
        <v>2200152</v>
      </c>
      <c r="I35" s="396">
        <v>3580</v>
      </c>
      <c r="J35" s="397">
        <v>2</v>
      </c>
    </row>
    <row r="36" spans="1:10" ht="12.75">
      <c r="A36" s="357">
        <v>34</v>
      </c>
      <c r="B36" s="387" t="s">
        <v>132</v>
      </c>
      <c r="C36" s="485" t="s">
        <v>133</v>
      </c>
      <c r="D36" s="388" t="s">
        <v>63</v>
      </c>
      <c r="E36" s="389" t="s">
        <v>1</v>
      </c>
      <c r="F36" s="390">
        <v>39856</v>
      </c>
      <c r="G36" s="455">
        <v>346</v>
      </c>
      <c r="H36" s="455">
        <v>2294842</v>
      </c>
      <c r="I36" s="391">
        <v>3428</v>
      </c>
      <c r="J36" s="392">
        <v>4</v>
      </c>
    </row>
    <row r="37" spans="1:10" ht="12.75">
      <c r="A37" s="357">
        <v>35</v>
      </c>
      <c r="B37" s="387" t="s">
        <v>64</v>
      </c>
      <c r="C37" s="485" t="s">
        <v>65</v>
      </c>
      <c r="D37" s="388" t="s">
        <v>63</v>
      </c>
      <c r="E37" s="389" t="s">
        <v>213</v>
      </c>
      <c r="F37" s="390">
        <v>39730</v>
      </c>
      <c r="G37" s="455">
        <v>343</v>
      </c>
      <c r="H37" s="455">
        <v>2308568</v>
      </c>
      <c r="I37" s="391">
        <v>3393</v>
      </c>
      <c r="J37" s="392">
        <v>2</v>
      </c>
    </row>
    <row r="38" spans="1:10" ht="12.75">
      <c r="A38" s="216">
        <v>36</v>
      </c>
      <c r="B38" s="358" t="s">
        <v>265</v>
      </c>
      <c r="C38" s="481" t="s">
        <v>253</v>
      </c>
      <c r="D38" s="359" t="s">
        <v>3</v>
      </c>
      <c r="E38" s="359" t="s">
        <v>254</v>
      </c>
      <c r="F38" s="359">
        <v>39968</v>
      </c>
      <c r="G38" s="448">
        <v>448</v>
      </c>
      <c r="H38" s="448">
        <v>2365503</v>
      </c>
      <c r="I38" s="383">
        <v>3325</v>
      </c>
      <c r="J38" s="361">
        <v>4</v>
      </c>
    </row>
    <row r="39" spans="1:10" ht="12.75">
      <c r="A39" s="357">
        <v>37</v>
      </c>
      <c r="B39" s="407" t="s">
        <v>184</v>
      </c>
      <c r="C39" s="487" t="s">
        <v>184</v>
      </c>
      <c r="D39" s="408" t="s">
        <v>185</v>
      </c>
      <c r="E39" s="409" t="s">
        <v>214</v>
      </c>
      <c r="F39" s="410">
        <v>39912</v>
      </c>
      <c r="G39" s="457">
        <v>240</v>
      </c>
      <c r="H39" s="457">
        <v>2785910</v>
      </c>
      <c r="I39" s="411">
        <v>3315</v>
      </c>
      <c r="J39" s="412">
        <v>2</v>
      </c>
    </row>
    <row r="40" spans="1:10" ht="12.75">
      <c r="A40" s="357">
        <v>38</v>
      </c>
      <c r="B40" s="407" t="s">
        <v>275</v>
      </c>
      <c r="C40" s="487" t="s">
        <v>276</v>
      </c>
      <c r="D40" s="408" t="s">
        <v>185</v>
      </c>
      <c r="E40" s="409" t="s">
        <v>257</v>
      </c>
      <c r="F40" s="410">
        <v>39813</v>
      </c>
      <c r="G40" s="457">
        <v>342</v>
      </c>
      <c r="H40" s="457">
        <v>2548535</v>
      </c>
      <c r="I40" s="411">
        <v>3290</v>
      </c>
      <c r="J40" s="412">
        <v>2</v>
      </c>
    </row>
    <row r="41" spans="1:10" ht="12.75">
      <c r="A41" s="216">
        <v>39</v>
      </c>
      <c r="B41" s="413" t="s">
        <v>231</v>
      </c>
      <c r="C41" s="488" t="s">
        <v>232</v>
      </c>
      <c r="D41" s="414" t="s">
        <v>221</v>
      </c>
      <c r="E41" s="415" t="s">
        <v>233</v>
      </c>
      <c r="F41" s="416">
        <v>39905</v>
      </c>
      <c r="G41" s="458">
        <v>364</v>
      </c>
      <c r="H41" s="458">
        <v>2066705</v>
      </c>
      <c r="I41" s="417">
        <v>3018</v>
      </c>
      <c r="J41" s="418"/>
    </row>
    <row r="42" spans="1:10" ht="12.75">
      <c r="A42" s="357">
        <v>40</v>
      </c>
      <c r="B42" s="495" t="s">
        <v>308</v>
      </c>
      <c r="C42" s="495" t="s">
        <v>311</v>
      </c>
      <c r="D42" s="495" t="s">
        <v>221</v>
      </c>
      <c r="E42" s="495" t="s">
        <v>201</v>
      </c>
      <c r="F42" s="497">
        <v>40059</v>
      </c>
      <c r="G42" s="501">
        <v>329</v>
      </c>
      <c r="H42" s="501">
        <v>2150920</v>
      </c>
      <c r="I42" s="504">
        <v>3003</v>
      </c>
      <c r="J42" s="418"/>
    </row>
    <row r="43" spans="1:10" ht="12.75">
      <c r="A43" s="357">
        <v>41</v>
      </c>
      <c r="B43" s="368" t="s">
        <v>66</v>
      </c>
      <c r="C43" s="483" t="s">
        <v>66</v>
      </c>
      <c r="D43" s="369" t="s">
        <v>259</v>
      </c>
      <c r="E43" s="370" t="s">
        <v>236</v>
      </c>
      <c r="F43" s="371">
        <v>39730</v>
      </c>
      <c r="G43" s="465">
        <v>353</v>
      </c>
      <c r="H43" s="465">
        <v>1920975</v>
      </c>
      <c r="I43" s="386">
        <v>2755</v>
      </c>
      <c r="J43" s="373">
        <v>2</v>
      </c>
    </row>
    <row r="44" spans="1:10" ht="12.75">
      <c r="A44" s="216">
        <v>42</v>
      </c>
      <c r="B44" s="413" t="s">
        <v>230</v>
      </c>
      <c r="C44" s="488" t="s">
        <v>230</v>
      </c>
      <c r="D44" s="414" t="s">
        <v>221</v>
      </c>
      <c r="E44" s="415" t="s">
        <v>194</v>
      </c>
      <c r="F44" s="416">
        <v>39940</v>
      </c>
      <c r="G44" s="458">
        <v>318</v>
      </c>
      <c r="H44" s="458">
        <v>1726270</v>
      </c>
      <c r="I44" s="417">
        <v>2720</v>
      </c>
      <c r="J44" s="418">
        <v>2</v>
      </c>
    </row>
    <row r="45" spans="1:10" ht="12.75">
      <c r="A45" s="357">
        <v>43</v>
      </c>
      <c r="B45" s="419" t="s">
        <v>284</v>
      </c>
      <c r="C45" s="419" t="s">
        <v>285</v>
      </c>
      <c r="D45" s="394" t="s">
        <v>108</v>
      </c>
      <c r="E45" s="395" t="s">
        <v>227</v>
      </c>
      <c r="F45" s="398">
        <v>39884</v>
      </c>
      <c r="G45" s="454">
        <v>144</v>
      </c>
      <c r="H45" s="454">
        <v>1838701</v>
      </c>
      <c r="I45" s="396">
        <v>2373</v>
      </c>
      <c r="J45" s="397">
        <v>2</v>
      </c>
    </row>
    <row r="46" spans="1:10" ht="12.75">
      <c r="A46" s="357">
        <v>44</v>
      </c>
      <c r="B46" s="419" t="s">
        <v>155</v>
      </c>
      <c r="C46" s="419" t="s">
        <v>156</v>
      </c>
      <c r="D46" s="394" t="s">
        <v>108</v>
      </c>
      <c r="E46" s="395" t="s">
        <v>228</v>
      </c>
      <c r="F46" s="398">
        <v>39891</v>
      </c>
      <c r="G46" s="454">
        <v>151</v>
      </c>
      <c r="H46" s="454">
        <v>1075790</v>
      </c>
      <c r="I46" s="396">
        <v>2366</v>
      </c>
      <c r="J46" s="420">
        <v>2</v>
      </c>
    </row>
    <row r="47" spans="1:10" ht="12.75">
      <c r="A47" s="216">
        <v>45</v>
      </c>
      <c r="B47" s="444" t="s">
        <v>307</v>
      </c>
      <c r="C47" s="444" t="s">
        <v>312</v>
      </c>
      <c r="D47" s="394" t="s">
        <v>108</v>
      </c>
      <c r="E47" s="444" t="s">
        <v>7</v>
      </c>
      <c r="F47" s="478">
        <v>40066</v>
      </c>
      <c r="G47" s="502">
        <v>172</v>
      </c>
      <c r="H47" s="502">
        <v>1671880</v>
      </c>
      <c r="I47" s="462">
        <v>2314</v>
      </c>
      <c r="J47" s="394">
        <v>4</v>
      </c>
    </row>
    <row r="48" spans="1:10" ht="12.75">
      <c r="A48" s="357">
        <v>46</v>
      </c>
      <c r="B48" s="421" t="s">
        <v>135</v>
      </c>
      <c r="C48" s="421" t="s">
        <v>135</v>
      </c>
      <c r="D48" s="422" t="s">
        <v>122</v>
      </c>
      <c r="E48" s="423" t="s">
        <v>223</v>
      </c>
      <c r="F48" s="424">
        <v>39856</v>
      </c>
      <c r="G48" s="468">
        <v>191</v>
      </c>
      <c r="H48" s="468">
        <v>1050950</v>
      </c>
      <c r="I48" s="425">
        <v>2310</v>
      </c>
      <c r="J48" s="426">
        <v>3</v>
      </c>
    </row>
    <row r="49" spans="1:10" ht="12.75">
      <c r="A49" s="357">
        <v>47</v>
      </c>
      <c r="B49" s="393" t="s">
        <v>277</v>
      </c>
      <c r="C49" s="419" t="s">
        <v>278</v>
      </c>
      <c r="D49" s="394" t="s">
        <v>108</v>
      </c>
      <c r="E49" s="395" t="s">
        <v>195</v>
      </c>
      <c r="F49" s="398">
        <v>39856</v>
      </c>
      <c r="G49" s="454">
        <v>247</v>
      </c>
      <c r="H49" s="454">
        <v>1174100</v>
      </c>
      <c r="I49" s="396">
        <v>2261</v>
      </c>
      <c r="J49" s="397">
        <v>2</v>
      </c>
    </row>
    <row r="50" spans="1:10" ht="12.75">
      <c r="A50" s="216">
        <v>48</v>
      </c>
      <c r="B50" s="393" t="s">
        <v>125</v>
      </c>
      <c r="C50" s="419" t="s">
        <v>125</v>
      </c>
      <c r="D50" s="394" t="s">
        <v>108</v>
      </c>
      <c r="E50" s="395" t="s">
        <v>199</v>
      </c>
      <c r="F50" s="395" t="s">
        <v>101</v>
      </c>
      <c r="G50" s="454">
        <v>144</v>
      </c>
      <c r="H50" s="454">
        <v>1186406</v>
      </c>
      <c r="I50" s="396">
        <v>2200</v>
      </c>
      <c r="J50" s="397">
        <v>2</v>
      </c>
    </row>
    <row r="51" spans="1:10" ht="12.75">
      <c r="A51" s="357">
        <v>49</v>
      </c>
      <c r="B51" s="427" t="s">
        <v>148</v>
      </c>
      <c r="C51" s="427" t="s">
        <v>217</v>
      </c>
      <c r="D51" s="428" t="s">
        <v>150</v>
      </c>
      <c r="E51" s="429" t="s">
        <v>218</v>
      </c>
      <c r="F51" s="430">
        <v>39870</v>
      </c>
      <c r="G51" s="469">
        <v>213</v>
      </c>
      <c r="H51" s="469">
        <v>1142110</v>
      </c>
      <c r="I51" s="431">
        <v>2156</v>
      </c>
      <c r="J51" s="432">
        <v>3</v>
      </c>
    </row>
    <row r="52" spans="1:10" ht="12.75">
      <c r="A52" s="357">
        <v>50</v>
      </c>
      <c r="B52" s="441" t="s">
        <v>297</v>
      </c>
      <c r="C52" s="490" t="s">
        <v>298</v>
      </c>
      <c r="D52" s="442" t="s">
        <v>260</v>
      </c>
      <c r="E52" s="443" t="s">
        <v>214</v>
      </c>
      <c r="F52" s="377">
        <v>40052</v>
      </c>
      <c r="G52" s="451">
        <v>305</v>
      </c>
      <c r="H52" s="451">
        <v>1336917</v>
      </c>
      <c r="I52" s="461">
        <v>2113</v>
      </c>
      <c r="J52" s="375" t="s">
        <v>255</v>
      </c>
    </row>
    <row r="53" spans="1:10" ht="12.75">
      <c r="A53" s="216">
        <v>51</v>
      </c>
      <c r="B53" s="393" t="s">
        <v>93</v>
      </c>
      <c r="C53" s="419" t="s">
        <v>94</v>
      </c>
      <c r="D53" s="394" t="s">
        <v>108</v>
      </c>
      <c r="E53" s="395" t="s">
        <v>113</v>
      </c>
      <c r="F53" s="398">
        <v>39779</v>
      </c>
      <c r="G53" s="454">
        <v>253</v>
      </c>
      <c r="H53" s="454">
        <v>1164680</v>
      </c>
      <c r="I53" s="396">
        <v>2022</v>
      </c>
      <c r="J53" s="397">
        <v>2</v>
      </c>
    </row>
    <row r="54" spans="1:10" ht="12.75">
      <c r="A54" s="357">
        <v>52</v>
      </c>
      <c r="B54" s="444" t="s">
        <v>299</v>
      </c>
      <c r="C54" s="491" t="s">
        <v>300</v>
      </c>
      <c r="D54" s="394" t="s">
        <v>108</v>
      </c>
      <c r="E54" s="394" t="s">
        <v>214</v>
      </c>
      <c r="F54" s="478">
        <v>40052</v>
      </c>
      <c r="G54" s="472">
        <v>199</v>
      </c>
      <c r="H54" s="472">
        <v>1385270</v>
      </c>
      <c r="I54" s="462">
        <v>1939</v>
      </c>
      <c r="J54" s="446">
        <v>3</v>
      </c>
    </row>
    <row r="55" spans="1:10" ht="12.75">
      <c r="A55" s="357">
        <v>53</v>
      </c>
      <c r="B55" s="368" t="s">
        <v>78</v>
      </c>
      <c r="C55" s="483" t="s">
        <v>79</v>
      </c>
      <c r="D55" s="369" t="s">
        <v>259</v>
      </c>
      <c r="E55" s="370" t="s">
        <v>1</v>
      </c>
      <c r="F55" s="371">
        <v>39793</v>
      </c>
      <c r="G55" s="465">
        <v>295</v>
      </c>
      <c r="H55" s="465">
        <v>1344850</v>
      </c>
      <c r="I55" s="386">
        <v>1889</v>
      </c>
      <c r="J55" s="373">
        <v>2</v>
      </c>
    </row>
    <row r="56" spans="1:10" ht="12.75">
      <c r="A56" s="216">
        <v>54</v>
      </c>
      <c r="B56" s="393" t="s">
        <v>97</v>
      </c>
      <c r="C56" s="419" t="s">
        <v>98</v>
      </c>
      <c r="D56" s="394" t="s">
        <v>108</v>
      </c>
      <c r="E56" s="395" t="s">
        <v>212</v>
      </c>
      <c r="F56" s="398">
        <v>39807</v>
      </c>
      <c r="G56" s="454">
        <v>166</v>
      </c>
      <c r="H56" s="454">
        <v>1082360</v>
      </c>
      <c r="I56" s="396">
        <v>1860</v>
      </c>
      <c r="J56" s="397">
        <v>2</v>
      </c>
    </row>
    <row r="57" spans="1:10" ht="12.75">
      <c r="A57" s="357">
        <v>55</v>
      </c>
      <c r="B57" s="421" t="s">
        <v>268</v>
      </c>
      <c r="C57" s="421" t="s">
        <v>269</v>
      </c>
      <c r="D57" s="422" t="s">
        <v>122</v>
      </c>
      <c r="E57" s="423" t="s">
        <v>270</v>
      </c>
      <c r="F57" s="424">
        <v>39982</v>
      </c>
      <c r="G57" s="468">
        <v>215</v>
      </c>
      <c r="H57" s="468">
        <v>891270</v>
      </c>
      <c r="I57" s="425">
        <v>1817</v>
      </c>
      <c r="J57" s="426">
        <v>3</v>
      </c>
    </row>
    <row r="58" spans="1:10" ht="12.75">
      <c r="A58" s="357">
        <v>56</v>
      </c>
      <c r="B58" s="368" t="s">
        <v>128</v>
      </c>
      <c r="C58" s="483" t="s">
        <v>145</v>
      </c>
      <c r="D58" s="369" t="s">
        <v>259</v>
      </c>
      <c r="E58" s="370" t="s">
        <v>199</v>
      </c>
      <c r="F58" s="371">
        <v>39828</v>
      </c>
      <c r="G58" s="465">
        <v>172</v>
      </c>
      <c r="H58" s="453">
        <v>1171910</v>
      </c>
      <c r="I58" s="372">
        <v>1801</v>
      </c>
      <c r="J58" s="373"/>
    </row>
    <row r="59" spans="1:10" ht="12.75">
      <c r="A59" s="216">
        <v>57</v>
      </c>
      <c r="B59" s="368" t="s">
        <v>225</v>
      </c>
      <c r="C59" s="483" t="s">
        <v>226</v>
      </c>
      <c r="D59" s="369" t="s">
        <v>259</v>
      </c>
      <c r="E59" s="370" t="s">
        <v>71</v>
      </c>
      <c r="F59" s="371">
        <v>39947</v>
      </c>
      <c r="G59" s="465">
        <v>203</v>
      </c>
      <c r="H59" s="453">
        <v>1203145</v>
      </c>
      <c r="I59" s="372">
        <v>1616</v>
      </c>
      <c r="J59" s="373"/>
    </row>
    <row r="60" spans="1:10" ht="12.75">
      <c r="A60" s="357">
        <v>58</v>
      </c>
      <c r="B60" s="393" t="s">
        <v>95</v>
      </c>
      <c r="C60" s="419" t="s">
        <v>96</v>
      </c>
      <c r="D60" s="394" t="s">
        <v>108</v>
      </c>
      <c r="E60" s="395" t="s">
        <v>227</v>
      </c>
      <c r="F60" s="398">
        <v>39786</v>
      </c>
      <c r="G60" s="454">
        <v>209</v>
      </c>
      <c r="H60" s="454">
        <v>1004530</v>
      </c>
      <c r="I60" s="396">
        <v>1606</v>
      </c>
      <c r="J60" s="397">
        <v>2</v>
      </c>
    </row>
    <row r="61" spans="1:10" ht="12.75">
      <c r="A61" s="357">
        <v>59</v>
      </c>
      <c r="B61" s="393" t="s">
        <v>90</v>
      </c>
      <c r="C61" s="419" t="s">
        <v>91</v>
      </c>
      <c r="D61" s="394" t="s">
        <v>108</v>
      </c>
      <c r="E61" s="395" t="s">
        <v>194</v>
      </c>
      <c r="F61" s="395" t="s">
        <v>92</v>
      </c>
      <c r="G61" s="454">
        <v>180</v>
      </c>
      <c r="H61" s="454">
        <v>1023090</v>
      </c>
      <c r="I61" s="396">
        <v>1469</v>
      </c>
      <c r="J61" s="397">
        <v>2</v>
      </c>
    </row>
    <row r="62" spans="1:10" ht="12.75">
      <c r="A62" s="216">
        <v>60</v>
      </c>
      <c r="B62" s="374" t="s">
        <v>138</v>
      </c>
      <c r="C62" s="484" t="s">
        <v>146</v>
      </c>
      <c r="D62" s="375" t="s">
        <v>260</v>
      </c>
      <c r="E62" s="375" t="s">
        <v>194</v>
      </c>
      <c r="F62" s="377">
        <v>39849</v>
      </c>
      <c r="G62" s="452">
        <v>221</v>
      </c>
      <c r="H62" s="451">
        <v>971579</v>
      </c>
      <c r="I62" s="378">
        <v>1377</v>
      </c>
      <c r="J62" s="382">
        <v>3</v>
      </c>
    </row>
    <row r="63" spans="1:10" ht="12.75">
      <c r="A63" s="357">
        <v>61</v>
      </c>
      <c r="B63" s="368" t="s">
        <v>143</v>
      </c>
      <c r="C63" s="483" t="s">
        <v>143</v>
      </c>
      <c r="D63" s="369" t="s">
        <v>259</v>
      </c>
      <c r="E63" s="370" t="s">
        <v>224</v>
      </c>
      <c r="F63" s="371">
        <v>39835</v>
      </c>
      <c r="G63" s="465">
        <v>180</v>
      </c>
      <c r="H63" s="453">
        <v>1007730</v>
      </c>
      <c r="I63" s="372">
        <v>1362</v>
      </c>
      <c r="J63" s="373"/>
    </row>
    <row r="64" spans="1:10" ht="12.75">
      <c r="A64" s="357">
        <v>62</v>
      </c>
      <c r="B64" s="496" t="s">
        <v>309</v>
      </c>
      <c r="C64" s="496" t="s">
        <v>310</v>
      </c>
      <c r="D64" s="434" t="s">
        <v>288</v>
      </c>
      <c r="E64" s="496" t="s">
        <v>234</v>
      </c>
      <c r="F64" s="498">
        <v>39926</v>
      </c>
      <c r="G64" s="503">
        <v>159</v>
      </c>
      <c r="H64" s="503">
        <v>585930</v>
      </c>
      <c r="I64" s="505">
        <v>1148</v>
      </c>
      <c r="J64" s="438">
        <v>2</v>
      </c>
    </row>
    <row r="65" spans="1:10" ht="12.75">
      <c r="A65" s="216">
        <v>63</v>
      </c>
      <c r="B65" s="421" t="s">
        <v>249</v>
      </c>
      <c r="C65" s="421" t="s">
        <v>249</v>
      </c>
      <c r="D65" s="422" t="s">
        <v>122</v>
      </c>
      <c r="E65" s="423" t="s">
        <v>223</v>
      </c>
      <c r="F65" s="424">
        <v>39975</v>
      </c>
      <c r="G65" s="468">
        <v>120</v>
      </c>
      <c r="H65" s="468">
        <v>475200</v>
      </c>
      <c r="I65" s="425">
        <v>999</v>
      </c>
      <c r="J65" s="426">
        <v>3</v>
      </c>
    </row>
    <row r="66" spans="1:10" ht="12.75">
      <c r="A66" s="357">
        <v>64</v>
      </c>
      <c r="B66" s="407" t="s">
        <v>180</v>
      </c>
      <c r="C66" s="487" t="s">
        <v>181</v>
      </c>
      <c r="D66" s="408" t="s">
        <v>185</v>
      </c>
      <c r="E66" s="409" t="s">
        <v>229</v>
      </c>
      <c r="F66" s="410">
        <v>39807</v>
      </c>
      <c r="G66" s="457">
        <v>128</v>
      </c>
      <c r="H66" s="457">
        <v>667170</v>
      </c>
      <c r="I66" s="411">
        <v>864</v>
      </c>
      <c r="J66" s="412">
        <v>2</v>
      </c>
    </row>
    <row r="67" spans="1:10" ht="12.75">
      <c r="A67" s="357">
        <v>65</v>
      </c>
      <c r="B67" s="445" t="s">
        <v>301</v>
      </c>
      <c r="C67" s="492" t="s">
        <v>302</v>
      </c>
      <c r="D67" s="480" t="s">
        <v>122</v>
      </c>
      <c r="E67" s="480" t="s">
        <v>270</v>
      </c>
      <c r="F67" s="479">
        <v>40038</v>
      </c>
      <c r="G67" s="473">
        <v>172</v>
      </c>
      <c r="H67" s="473">
        <v>576590</v>
      </c>
      <c r="I67" s="463">
        <v>808</v>
      </c>
      <c r="J67" s="447">
        <v>3</v>
      </c>
    </row>
    <row r="68" spans="1:10" ht="12.75">
      <c r="A68" s="216">
        <v>66</v>
      </c>
      <c r="B68" s="407" t="s">
        <v>182</v>
      </c>
      <c r="C68" s="487" t="s">
        <v>183</v>
      </c>
      <c r="D68" s="408" t="s">
        <v>185</v>
      </c>
      <c r="E68" s="409" t="s">
        <v>206</v>
      </c>
      <c r="F68" s="410">
        <v>39870</v>
      </c>
      <c r="G68" s="457">
        <v>79</v>
      </c>
      <c r="H68" s="457">
        <v>507240</v>
      </c>
      <c r="I68" s="411">
        <v>609</v>
      </c>
      <c r="J68" s="412">
        <v>2</v>
      </c>
    </row>
    <row r="69" spans="1:12" ht="12.75">
      <c r="A69" s="357">
        <v>67</v>
      </c>
      <c r="B69" s="407" t="s">
        <v>248</v>
      </c>
      <c r="C69" s="487" t="s">
        <v>256</v>
      </c>
      <c r="D69" s="408" t="s">
        <v>185</v>
      </c>
      <c r="E69" s="409" t="s">
        <v>257</v>
      </c>
      <c r="F69" s="410">
        <v>39954</v>
      </c>
      <c r="G69" s="457">
        <v>84</v>
      </c>
      <c r="H69" s="457">
        <v>479700</v>
      </c>
      <c r="I69" s="411">
        <v>563</v>
      </c>
      <c r="J69" s="412">
        <v>2</v>
      </c>
      <c r="L69" s="475"/>
    </row>
    <row r="70" spans="1:10" ht="12.75">
      <c r="A70" s="357">
        <v>68</v>
      </c>
      <c r="B70" s="433" t="s">
        <v>286</v>
      </c>
      <c r="C70" s="489" t="s">
        <v>287</v>
      </c>
      <c r="D70" s="434" t="s">
        <v>288</v>
      </c>
      <c r="E70" s="435" t="s">
        <v>194</v>
      </c>
      <c r="F70" s="436">
        <v>39961</v>
      </c>
      <c r="G70" s="470">
        <v>80</v>
      </c>
      <c r="H70" s="470">
        <v>206490</v>
      </c>
      <c r="I70" s="437">
        <v>307</v>
      </c>
      <c r="J70" s="438" t="s">
        <v>255</v>
      </c>
    </row>
    <row r="71" spans="7:9" ht="12.75">
      <c r="G71" s="208">
        <f>SUM(G3:G70)</f>
        <v>40457</v>
      </c>
      <c r="H71" s="208">
        <f>SUM(H3:H70)</f>
        <v>706460707</v>
      </c>
      <c r="I71" s="208">
        <f>SUM(I3:I70)</f>
        <v>783358</v>
      </c>
    </row>
  </sheetData>
  <mergeCells count="1">
    <mergeCell ref="A1:J1"/>
  </mergeCells>
  <dataValidations count="3">
    <dataValidation type="whole" allowBlank="1" showInputMessage="1" showErrorMessage="1" error="Csak egész számot lehet beírni!" sqref="G50:I50 G44:I44 G41:I42 G46:I47 G30:I30 G33:I39">
      <formula1>0</formula1>
      <formula2>999999999999</formula2>
    </dataValidation>
    <dataValidation type="whole" allowBlank="1" showInputMessage="1" showErrorMessage="1" error="Kópia egész szám lehet!" sqref="J30">
      <formula1>1</formula1>
      <formula2>999</formula2>
    </dataValidation>
    <dataValidation allowBlank="1" showInputMessage="1" showErrorMessage="1" error="Egy x-et ítjon'" sqref="D3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</dc:creator>
  <cp:keywords/>
  <dc:description/>
  <cp:lastModifiedBy>katalin.pethes</cp:lastModifiedBy>
  <cp:lastPrinted>2010-02-01T11:22:49Z</cp:lastPrinted>
  <dcterms:created xsi:type="dcterms:W3CDTF">2008-03-11T10:55:00Z</dcterms:created>
  <dcterms:modified xsi:type="dcterms:W3CDTF">2010-02-03T12:28:32Z</dcterms:modified>
  <cp:category/>
  <cp:version/>
  <cp:contentType/>
  <cp:contentStatus/>
</cp:coreProperties>
</file>