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445" windowWidth="15480" windowHeight="8580"/>
  </bookViews>
  <sheets>
    <sheet name="2014" sheetId="1" r:id="rId1"/>
    <sheet name="Munka1" sheetId="2" r:id="rId2"/>
    <sheet name="Munka2" sheetId="3" r:id="rId3"/>
  </sheets>
  <definedNames>
    <definedName name="_xlnm._FilterDatabase" localSheetId="0" hidden="1">'2014'!$A$6:$I$6</definedName>
    <definedName name="_xlnm.Print_Area" localSheetId="0">'2014'!$A$1:$I$42</definedName>
  </definedNames>
  <calcPr calcId="125725" concurrentCalc="0"/>
</workbook>
</file>

<file path=xl/calcChain.xml><?xml version="1.0" encoding="utf-8"?>
<calcChain xmlns="http://schemas.openxmlformats.org/spreadsheetml/2006/main">
  <c r="D42" i="1"/>
  <c r="I24"/>
  <c r="C42"/>
  <c r="H24"/>
  <c r="B42"/>
  <c r="G24"/>
  <c r="F24"/>
  <c r="E24"/>
  <c r="F15"/>
  <c r="F13"/>
  <c r="F36"/>
  <c r="F28"/>
  <c r="F29"/>
  <c r="F25"/>
  <c r="F17"/>
  <c r="F34"/>
  <c r="F16"/>
  <c r="F30"/>
  <c r="F40"/>
  <c r="F8"/>
  <c r="F12"/>
  <c r="F20"/>
  <c r="F7"/>
  <c r="F26"/>
  <c r="F21"/>
  <c r="F27"/>
  <c r="F35"/>
  <c r="F18"/>
  <c r="F23"/>
  <c r="F10"/>
  <c r="F9"/>
  <c r="F37"/>
  <c r="F38"/>
  <c r="F39"/>
  <c r="F19"/>
  <c r="F14"/>
  <c r="F33"/>
  <c r="F32"/>
  <c r="F22"/>
  <c r="F31"/>
  <c r="E15"/>
  <c r="E13"/>
  <c r="E36"/>
  <c r="E28"/>
  <c r="E29"/>
  <c r="E25"/>
  <c r="E17"/>
  <c r="E34"/>
  <c r="E16"/>
  <c r="E30"/>
  <c r="E40"/>
  <c r="E8"/>
  <c r="E12"/>
  <c r="E20"/>
  <c r="E7"/>
  <c r="E26"/>
  <c r="E21"/>
  <c r="E27"/>
  <c r="E35"/>
  <c r="E18"/>
  <c r="E23"/>
  <c r="E10"/>
  <c r="E9"/>
  <c r="E37"/>
  <c r="E38"/>
  <c r="E39"/>
  <c r="E19"/>
  <c r="E14"/>
  <c r="E33"/>
  <c r="E32"/>
  <c r="E22"/>
  <c r="E31"/>
  <c r="H11"/>
  <c r="E11"/>
  <c r="F11"/>
  <c r="F42"/>
  <c r="E42"/>
  <c r="H13"/>
  <c r="H33"/>
  <c r="H38"/>
  <c r="H23"/>
  <c r="H21"/>
  <c r="H12"/>
  <c r="H16"/>
  <c r="H29"/>
  <c r="H22"/>
  <c r="H19"/>
  <c r="H9"/>
  <c r="H35"/>
  <c r="H7"/>
  <c r="H40"/>
  <c r="H17"/>
  <c r="G33"/>
  <c r="G38"/>
  <c r="G23"/>
  <c r="G21"/>
  <c r="G40"/>
  <c r="G17"/>
  <c r="I19"/>
  <c r="G22"/>
  <c r="G19"/>
  <c r="G9"/>
  <c r="G35"/>
  <c r="G7"/>
  <c r="G12"/>
  <c r="G16"/>
  <c r="G29"/>
  <c r="I22"/>
  <c r="I33"/>
  <c r="I38"/>
  <c r="I9"/>
  <c r="I23"/>
  <c r="I35"/>
  <c r="I21"/>
  <c r="I7"/>
  <c r="I12"/>
  <c r="I40"/>
  <c r="I16"/>
  <c r="I17"/>
  <c r="I29"/>
  <c r="G42"/>
  <c r="I42"/>
  <c r="H36"/>
  <c r="H15"/>
  <c r="G31"/>
  <c r="G32"/>
  <c r="G14"/>
  <c r="G39"/>
  <c r="G37"/>
  <c r="G10"/>
  <c r="G18"/>
  <c r="G27"/>
  <c r="G26"/>
  <c r="G20"/>
  <c r="G8"/>
  <c r="G30"/>
  <c r="G34"/>
  <c r="G25"/>
  <c r="G28"/>
  <c r="H31"/>
  <c r="H32"/>
  <c r="H14"/>
  <c r="H39"/>
  <c r="H37"/>
  <c r="H10"/>
  <c r="H18"/>
  <c r="H27"/>
  <c r="H26"/>
  <c r="H20"/>
  <c r="H8"/>
  <c r="H30"/>
  <c r="H34"/>
  <c r="H25"/>
  <c r="H28"/>
  <c r="I31"/>
  <c r="I32"/>
  <c r="I14"/>
  <c r="I39"/>
  <c r="I37"/>
  <c r="I10"/>
  <c r="I18"/>
  <c r="I27"/>
  <c r="I26"/>
  <c r="I20"/>
  <c r="I8"/>
  <c r="I30"/>
  <c r="I34"/>
  <c r="I25"/>
  <c r="I28"/>
  <c r="H42"/>
  <c r="I36"/>
  <c r="I15"/>
  <c r="I13"/>
  <c r="I11"/>
  <c r="G15"/>
  <c r="G13"/>
  <c r="G11"/>
  <c r="G36"/>
</calcChain>
</file>

<file path=xl/sharedStrings.xml><?xml version="1.0" encoding="utf-8"?>
<sst xmlns="http://schemas.openxmlformats.org/spreadsheetml/2006/main" count="49" uniqueCount="47">
  <si>
    <t>Előadásszám</t>
  </si>
  <si>
    <t>Látogatószám</t>
  </si>
  <si>
    <t>Összesen</t>
  </si>
  <si>
    <t>Számított adatok</t>
  </si>
  <si>
    <t>Átlagos nézőszám</t>
  </si>
  <si>
    <t>Átlag-helyár</t>
  </si>
  <si>
    <t>Pénztári jegybevétel (bruttó)</t>
  </si>
  <si>
    <t xml:space="preserve">NMHH Nemzeti Filmiroda  </t>
  </si>
  <si>
    <t xml:space="preserve">2014. január 01. - december 31.  </t>
  </si>
  <si>
    <t>Forgalmazónkénti összes forgalom (magyar és külföldi együtt)</t>
  </si>
  <si>
    <t>Forgalmazó neve</t>
  </si>
  <si>
    <t>Forgalmazók piaci részesedése %</t>
  </si>
  <si>
    <t>Pénztári jegybevétel</t>
  </si>
  <si>
    <t>Budapest Film Kft.</t>
  </si>
  <si>
    <t>A Company Hungary Kft.</t>
  </si>
  <si>
    <t>ADS Service Kft.</t>
  </si>
  <si>
    <t>Big Bang Média Kft.</t>
  </si>
  <si>
    <t>Cinefil Co Kft.</t>
  </si>
  <si>
    <t>Cinenuovo Kft.</t>
  </si>
  <si>
    <t>Cinetel Kft.</t>
  </si>
  <si>
    <t>Cineworkfilm</t>
  </si>
  <si>
    <t>Cirko Film Kft.</t>
  </si>
  <si>
    <t>Etalon Film Kft.</t>
  </si>
  <si>
    <t>Focusfox Kft.</t>
  </si>
  <si>
    <t>Freeman Entertainment Kft.</t>
  </si>
  <si>
    <t>Hungaricom Kft.</t>
  </si>
  <si>
    <t>InterCom Zrt.</t>
  </si>
  <si>
    <t>Budapest Film Zrt.</t>
  </si>
  <si>
    <t>JIL Kft.</t>
  </si>
  <si>
    <t>KREZ FILM Kft.</t>
  </si>
  <si>
    <t>MOKÉP-Pannónia Kft.</t>
  </si>
  <si>
    <t>MTVA Zrt.</t>
  </si>
  <si>
    <t>Pannónia Szórakoztató Kft.</t>
  </si>
  <si>
    <t>Pro Video Film &amp; Distribution Kft.</t>
  </si>
  <si>
    <t>UIP Duna Nemzetközi Film Kft.</t>
  </si>
  <si>
    <t>Forum Hungary Filmforgalmazó Kft.</t>
  </si>
  <si>
    <t>Fény Film Kft.</t>
  </si>
  <si>
    <t>Dreamcast Kft.</t>
  </si>
  <si>
    <t>Mozinet Kft.</t>
  </si>
  <si>
    <t>Vertigo Média Kft.</t>
  </si>
  <si>
    <t>Flóra Film International Kft.</t>
  </si>
  <si>
    <t>Art Deco Film Kft.</t>
  </si>
  <si>
    <t>Zeon Csoport Kft.</t>
  </si>
  <si>
    <t>KEDD Kulturális és Szolgáltató Kft.</t>
  </si>
  <si>
    <t>Parlux Kft.</t>
  </si>
  <si>
    <t>Anjou Lafayette</t>
  </si>
  <si>
    <t>Ristretto Distribution Kft.</t>
  </si>
</sst>
</file>

<file path=xl/styles.xml><?xml version="1.0" encoding="utf-8"?>
<styleSheet xmlns="http://schemas.openxmlformats.org/spreadsheetml/2006/main">
  <fonts count="12">
    <font>
      <sz val="10"/>
      <name val="Arial CE"/>
      <charset val="238"/>
    </font>
    <font>
      <sz val="10"/>
      <name val="Arial"/>
      <family val="2"/>
      <charset val="238"/>
    </font>
    <font>
      <b/>
      <i/>
      <sz val="10"/>
      <color rgb="FF1031BC"/>
      <name val="Arial"/>
      <family val="2"/>
      <charset val="238"/>
    </font>
    <font>
      <sz val="14"/>
      <color rgb="FF1031BC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1031BC"/>
      <name val="Arial"/>
      <family val="2"/>
      <charset val="238"/>
    </font>
    <font>
      <b/>
      <sz val="18"/>
      <color rgb="FF1031BC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Protection="1"/>
    <xf numFmtId="0" fontId="1" fillId="2" borderId="0" xfId="0" applyFont="1" applyFill="1" applyAlignment="1" applyProtection="1">
      <alignment vertical="center"/>
    </xf>
    <xf numFmtId="0" fontId="3" fillId="0" borderId="0" xfId="0" applyFont="1" applyProtection="1"/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Protection="1"/>
    <xf numFmtId="3" fontId="1" fillId="2" borderId="1" xfId="0" applyNumberFormat="1" applyFont="1" applyFill="1" applyBorder="1" applyProtection="1"/>
    <xf numFmtId="3" fontId="1" fillId="2" borderId="1" xfId="0" applyNumberFormat="1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left"/>
    </xf>
    <xf numFmtId="0" fontId="5" fillId="2" borderId="1" xfId="0" applyFont="1" applyFill="1" applyBorder="1" applyAlignment="1" applyProtection="1"/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/>
    <xf numFmtId="3" fontId="1" fillId="2" borderId="2" xfId="0" applyNumberFormat="1" applyFont="1" applyFill="1" applyBorder="1" applyProtection="1">
      <protection locked="0"/>
    </xf>
    <xf numFmtId="9" fontId="1" fillId="0" borderId="0" xfId="1" applyFont="1" applyProtection="1"/>
    <xf numFmtId="0" fontId="4" fillId="2" borderId="3" xfId="0" applyFont="1" applyFill="1" applyBorder="1" applyAlignment="1" applyProtection="1">
      <alignment horizontal="center" vertical="center" wrapText="1"/>
    </xf>
    <xf numFmtId="3" fontId="1" fillId="2" borderId="3" xfId="0" applyNumberFormat="1" applyFont="1" applyFill="1" applyBorder="1" applyProtection="1"/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/>
    </xf>
    <xf numFmtId="3" fontId="8" fillId="2" borderId="1" xfId="0" applyNumberFormat="1" applyFont="1" applyFill="1" applyBorder="1" applyProtection="1"/>
    <xf numFmtId="10" fontId="1" fillId="0" borderId="1" xfId="1" applyNumberFormat="1" applyFont="1" applyBorder="1" applyProtection="1"/>
    <xf numFmtId="10" fontId="9" fillId="0" borderId="1" xfId="1" applyNumberFormat="1" applyFont="1" applyBorder="1" applyProtection="1"/>
    <xf numFmtId="0" fontId="2" fillId="3" borderId="1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10" fillId="3" borderId="8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</cellXfs>
  <cellStyles count="2">
    <cellStyle name="Normál" xfId="0" builtinId="0"/>
    <cellStyle name="Százalék" xfId="1" builtinId="5"/>
  </cellStyles>
  <dxfs count="0"/>
  <tableStyles count="0" defaultTableStyle="TableStyleMedium9" defaultPivotStyle="PivotStyleLight16"/>
  <colors>
    <mruColors>
      <color rgb="FF1031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Y42"/>
  <sheetViews>
    <sheetView tabSelected="1" zoomScaleSheetLayoutView="100" workbookViewId="0">
      <selection activeCell="L31" sqref="L31"/>
    </sheetView>
  </sheetViews>
  <sheetFormatPr defaultRowHeight="12.75"/>
  <cols>
    <col min="1" max="1" width="34.28515625" style="1" bestFit="1" customWidth="1"/>
    <col min="2" max="2" width="15.5703125" style="1" customWidth="1"/>
    <col min="3" max="3" width="14.140625" style="1" customWidth="1"/>
    <col min="4" max="4" width="16.7109375" style="1" customWidth="1"/>
    <col min="5" max="6" width="11.85546875" style="1" customWidth="1"/>
    <col min="7" max="7" width="13.7109375" style="1" bestFit="1" customWidth="1"/>
    <col min="8" max="8" width="17.5703125" style="1" customWidth="1"/>
    <col min="9" max="9" width="12.28515625" style="1" customWidth="1"/>
    <col min="10" max="16384" width="9.140625" style="1"/>
  </cols>
  <sheetData>
    <row r="1" spans="1:25" ht="30.75" customHeight="1">
      <c r="A1" s="25" t="s">
        <v>7</v>
      </c>
      <c r="B1" s="25"/>
      <c r="C1" s="25"/>
      <c r="D1" s="25"/>
      <c r="E1" s="25"/>
      <c r="F1" s="25"/>
      <c r="G1" s="25"/>
      <c r="H1" s="25"/>
      <c r="I1" s="25"/>
    </row>
    <row r="2" spans="1:25" ht="13.5" customHeight="1">
      <c r="A2" s="25"/>
      <c r="B2" s="25"/>
      <c r="C2" s="25"/>
      <c r="D2" s="25"/>
      <c r="E2" s="25"/>
      <c r="F2" s="25"/>
      <c r="G2" s="25"/>
      <c r="H2" s="25"/>
      <c r="I2" s="25"/>
    </row>
    <row r="3" spans="1:25" s="2" customFormat="1" ht="15" customHeight="1">
      <c r="A3" s="26" t="s">
        <v>9</v>
      </c>
      <c r="B3" s="26"/>
      <c r="C3" s="26"/>
      <c r="D3" s="27"/>
      <c r="E3" s="24" t="s">
        <v>3</v>
      </c>
      <c r="F3" s="24"/>
      <c r="G3" s="24" t="s">
        <v>11</v>
      </c>
      <c r="H3" s="24"/>
      <c r="I3" s="2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s="2" customFormat="1" ht="15.75" customHeight="1">
      <c r="A4" s="28"/>
      <c r="B4" s="28"/>
      <c r="C4" s="28"/>
      <c r="D4" s="29"/>
      <c r="E4" s="24"/>
      <c r="F4" s="24"/>
      <c r="G4" s="24"/>
      <c r="H4" s="24"/>
      <c r="I4" s="2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s="3" customFormat="1" ht="20.25" customHeight="1">
      <c r="A5" s="30" t="s">
        <v>8</v>
      </c>
      <c r="B5" s="31"/>
      <c r="C5" s="31"/>
      <c r="D5" s="32"/>
      <c r="E5" s="24"/>
      <c r="F5" s="24"/>
      <c r="G5" s="24"/>
      <c r="H5" s="24"/>
      <c r="I5" s="2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s="6" customFormat="1" ht="36.75" customHeight="1">
      <c r="A6" s="12" t="s">
        <v>10</v>
      </c>
      <c r="B6" s="4" t="s">
        <v>0</v>
      </c>
      <c r="C6" s="5" t="s">
        <v>6</v>
      </c>
      <c r="D6" s="5" t="s">
        <v>1</v>
      </c>
      <c r="E6" s="5" t="s">
        <v>5</v>
      </c>
      <c r="F6" s="16" t="s">
        <v>4</v>
      </c>
      <c r="G6" s="18" t="s">
        <v>0</v>
      </c>
      <c r="H6" s="19" t="s">
        <v>12</v>
      </c>
      <c r="I6" s="19" t="s">
        <v>1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3.5" customHeight="1">
      <c r="A7" s="11" t="s">
        <v>26</v>
      </c>
      <c r="B7" s="9">
        <v>168901</v>
      </c>
      <c r="C7" s="9">
        <v>5935753226</v>
      </c>
      <c r="D7" s="9">
        <v>4481319</v>
      </c>
      <c r="E7" s="8">
        <f>IF(D7&lt;&gt;0,C7/D7,"")</f>
        <v>1324.5549415250287</v>
      </c>
      <c r="F7" s="17">
        <f>IF(B7&lt;&gt;0,D7/B7,"")</f>
        <v>26.532223018217774</v>
      </c>
      <c r="G7" s="22">
        <f>B7/$B$42</f>
        <v>0.36054672990961839</v>
      </c>
      <c r="H7" s="22">
        <f>C7/$C$42</f>
        <v>0.40651288368596572</v>
      </c>
      <c r="I7" s="22">
        <f>D7/$D$42</f>
        <v>0.40755829028325968</v>
      </c>
    </row>
    <row r="8" spans="1:25" ht="13.5" customHeight="1">
      <c r="A8" s="11" t="s">
        <v>35</v>
      </c>
      <c r="B8" s="9">
        <v>70590</v>
      </c>
      <c r="C8" s="9">
        <v>2699761442</v>
      </c>
      <c r="D8" s="9">
        <v>1943133</v>
      </c>
      <c r="E8" s="8">
        <f>IF(D8&lt;&gt;0,C8/D8,"")</f>
        <v>1389.3858227923668</v>
      </c>
      <c r="F8" s="17">
        <f>IF(B8&lt;&gt;0,D8/B8,"")</f>
        <v>27.527029324266895</v>
      </c>
      <c r="G8" s="22">
        <f>B8/$B$42</f>
        <v>0.150685867249572</v>
      </c>
      <c r="H8" s="22">
        <f>C8/$C$42</f>
        <v>0.18489444679814948</v>
      </c>
      <c r="I8" s="22">
        <f>D8/$D$42</f>
        <v>0.17672028330787906</v>
      </c>
    </row>
    <row r="9" spans="1:25" ht="13.5" customHeight="1">
      <c r="A9" s="11" t="s">
        <v>34</v>
      </c>
      <c r="B9" s="9">
        <v>55151</v>
      </c>
      <c r="C9" s="9">
        <v>1841702594</v>
      </c>
      <c r="D9" s="9">
        <v>1350590</v>
      </c>
      <c r="E9" s="8">
        <f>IF(D9&lt;&gt;0,C9/D9,"")</f>
        <v>1363.6281876809394</v>
      </c>
      <c r="F9" s="17">
        <f>IF(B9&lt;&gt;0,D9/B9,"")</f>
        <v>24.488948523145545</v>
      </c>
      <c r="G9" s="22">
        <f>B9/$B$42</f>
        <v>0.11772880386288632</v>
      </c>
      <c r="H9" s="22">
        <f>C9/$C$42</f>
        <v>0.12612987836143297</v>
      </c>
      <c r="I9" s="22">
        <f>D9/$D$42</f>
        <v>0.12283083424180864</v>
      </c>
    </row>
    <row r="10" spans="1:25" ht="13.5" customHeight="1">
      <c r="A10" s="11" t="s">
        <v>33</v>
      </c>
      <c r="B10" s="9">
        <v>39360</v>
      </c>
      <c r="C10" s="9">
        <v>1793311166</v>
      </c>
      <c r="D10" s="9">
        <v>1327108</v>
      </c>
      <c r="E10" s="8">
        <f>IF(D10&lt;&gt;0,C10/D10,"")</f>
        <v>1351.2925594601193</v>
      </c>
      <c r="F10" s="17">
        <f>IF(B10&lt;&gt;0,D10/B10,"")</f>
        <v>33.717174796747969</v>
      </c>
      <c r="G10" s="22">
        <f>B10/$B$42</f>
        <v>8.4020339069884598E-2</v>
      </c>
      <c r="H10" s="22">
        <f>C10/$C$42</f>
        <v>0.12281576839207055</v>
      </c>
      <c r="I10" s="22">
        <f>D10/$D$42</f>
        <v>0.12069523894666641</v>
      </c>
    </row>
    <row r="11" spans="1:25" ht="13.5" customHeight="1">
      <c r="A11" s="11" t="s">
        <v>14</v>
      </c>
      <c r="B11" s="7">
        <v>21368</v>
      </c>
      <c r="C11" s="8">
        <v>460947909</v>
      </c>
      <c r="D11" s="7">
        <v>347625</v>
      </c>
      <c r="E11" s="8">
        <f>IF(D11&lt;&gt;0,C11/D11,"")</f>
        <v>1325.9918274002157</v>
      </c>
      <c r="F11" s="17">
        <f>IF(B11&lt;&gt;0,D11/B11,"")</f>
        <v>16.268485585922875</v>
      </c>
      <c r="G11" s="22">
        <f>B11/$B$42</f>
        <v>4.5613480824321498E-2</v>
      </c>
      <c r="H11" s="22">
        <f>C11/$C$42</f>
        <v>3.1568236849172225E-2</v>
      </c>
      <c r="I11" s="22">
        <f>D11/$D$42</f>
        <v>3.1615122837655198E-2</v>
      </c>
    </row>
    <row r="12" spans="1:25" ht="13.5" customHeight="1">
      <c r="A12" s="11" t="s">
        <v>24</v>
      </c>
      <c r="B12" s="9">
        <v>10804</v>
      </c>
      <c r="C12" s="9">
        <v>394740429</v>
      </c>
      <c r="D12" s="9">
        <v>301644</v>
      </c>
      <c r="E12" s="8">
        <f>IF(D12&lt;&gt;0,C12/D12,"")</f>
        <v>1308.6301368500617</v>
      </c>
      <c r="F12" s="17">
        <f>IF(B12&lt;&gt;0,D12/B12,"")</f>
        <v>27.91965938541281</v>
      </c>
      <c r="G12" s="22">
        <f>B12/$B$42</f>
        <v>2.3062899982495763E-2</v>
      </c>
      <c r="H12" s="22">
        <f>C12/$C$42</f>
        <v>2.7033986082396683E-2</v>
      </c>
      <c r="I12" s="22">
        <f>D12/$D$42</f>
        <v>2.7433332220759912E-2</v>
      </c>
    </row>
    <row r="13" spans="1:25" ht="13.5" customHeight="1">
      <c r="A13" s="11" t="s">
        <v>16</v>
      </c>
      <c r="B13" s="9">
        <v>22816</v>
      </c>
      <c r="C13" s="9">
        <v>384159152</v>
      </c>
      <c r="D13" s="9">
        <v>298051</v>
      </c>
      <c r="E13" s="8">
        <f>IF(D13&lt;&gt;0,C13/D13,"")</f>
        <v>1288.9040868844593</v>
      </c>
      <c r="F13" s="17">
        <f>IF(B13&lt;&gt;0,D13/B13,"")</f>
        <v>13.063245091164095</v>
      </c>
      <c r="G13" s="22">
        <f>B13/$B$42</f>
        <v>4.8704472973030669E-2</v>
      </c>
      <c r="H13" s="22">
        <f>C13/$C$42</f>
        <v>2.6309322292886579E-2</v>
      </c>
      <c r="I13" s="22">
        <f>D13/$D$42</f>
        <v>2.7106563040304836E-2</v>
      </c>
    </row>
    <row r="14" spans="1:25" ht="13.5" customHeight="1">
      <c r="A14" s="11" t="s">
        <v>39</v>
      </c>
      <c r="B14" s="9">
        <v>18333</v>
      </c>
      <c r="C14" s="9">
        <v>267399218</v>
      </c>
      <c r="D14" s="9">
        <v>223412</v>
      </c>
      <c r="E14" s="8">
        <f>IF(D14&lt;&gt;0,C14/D14,"")</f>
        <v>1196.8883408232325</v>
      </c>
      <c r="F14" s="17">
        <f>IF(B14&lt;&gt;0,D14/B14,"")</f>
        <v>12.186330660557465</v>
      </c>
      <c r="G14" s="22">
        <f>B14/$B$42</f>
        <v>3.913477835793177E-2</v>
      </c>
      <c r="H14" s="22">
        <f>C14/$C$42</f>
        <v>1.8312962663005458E-2</v>
      </c>
      <c r="I14" s="22">
        <f>D14/$D$42</f>
        <v>2.0318440340614807E-2</v>
      </c>
    </row>
    <row r="15" spans="1:25" ht="13.5" customHeight="1">
      <c r="A15" s="11" t="s">
        <v>15</v>
      </c>
      <c r="B15" s="9">
        <v>11687</v>
      </c>
      <c r="C15" s="9">
        <v>160433097</v>
      </c>
      <c r="D15" s="9">
        <v>136094</v>
      </c>
      <c r="E15" s="8">
        <f>IF(D15&lt;&gt;0,C15/D15,"")</f>
        <v>1178.8403382955898</v>
      </c>
      <c r="F15" s="17">
        <f>IF(B15&lt;&gt;0,D15/B15,"")</f>
        <v>11.644904594848978</v>
      </c>
      <c r="G15" s="22">
        <f>B15/$B$42</f>
        <v>2.494780748754424E-2</v>
      </c>
      <c r="H15" s="22">
        <f>C15/$C$42</f>
        <v>1.098733697594932E-2</v>
      </c>
      <c r="I15" s="22">
        <f>D15/$D$42</f>
        <v>1.2377212592500098E-2</v>
      </c>
    </row>
    <row r="16" spans="1:25" ht="13.5" customHeight="1">
      <c r="A16" s="11" t="s">
        <v>21</v>
      </c>
      <c r="B16" s="9">
        <v>8803</v>
      </c>
      <c r="C16" s="9">
        <v>127590294</v>
      </c>
      <c r="D16" s="9">
        <v>111579</v>
      </c>
      <c r="E16" s="8">
        <f>IF(D16&lt;&gt;0,C16/D16,"")</f>
        <v>1143.4973785389725</v>
      </c>
      <c r="F16" s="17">
        <f>IF(B16&lt;&gt;0,D16/B16,"")</f>
        <v>12.67511075769624</v>
      </c>
      <c r="G16" s="22">
        <f>B16/$B$42</f>
        <v>1.8791439147159403E-2</v>
      </c>
      <c r="H16" s="22">
        <f>C16/$C$42</f>
        <v>8.7380819871503475E-3</v>
      </c>
      <c r="I16" s="22">
        <f>D16/$D$42</f>
        <v>1.0147670021151325E-2</v>
      </c>
    </row>
    <row r="17" spans="1:11" ht="13.5" customHeight="1">
      <c r="A17" s="11" t="s">
        <v>19</v>
      </c>
      <c r="B17" s="9">
        <v>8034</v>
      </c>
      <c r="C17" s="9">
        <v>124170039</v>
      </c>
      <c r="D17" s="9">
        <v>97453</v>
      </c>
      <c r="E17" s="8">
        <f>IF(D17&lt;&gt;0,C17/D17,"")</f>
        <v>1274.153068658738</v>
      </c>
      <c r="F17" s="17">
        <f>IF(B17&lt;&gt;0,D17/B17,"")</f>
        <v>12.130072193178989</v>
      </c>
      <c r="G17" s="22">
        <f>B17/$B$42</f>
        <v>1.714988323392919E-2</v>
      </c>
      <c r="H17" s="22">
        <f>C17/$C$42</f>
        <v>8.5038441962494125E-3</v>
      </c>
      <c r="I17" s="22">
        <f>D17/$D$42</f>
        <v>8.8629660291924105E-3</v>
      </c>
    </row>
    <row r="18" spans="1:11" ht="13.5" customHeight="1">
      <c r="A18" s="11" t="s">
        <v>31</v>
      </c>
      <c r="B18" s="9">
        <v>8959</v>
      </c>
      <c r="C18" s="9">
        <v>103374197</v>
      </c>
      <c r="D18" s="9">
        <v>86908</v>
      </c>
      <c r="E18" s="8">
        <f>IF(D18&lt;&gt;0,C18/D18,"")</f>
        <v>1189.4669880793483</v>
      </c>
      <c r="F18" s="17">
        <f>IF(B18&lt;&gt;0,D18/B18,"")</f>
        <v>9.7006362317222905</v>
      </c>
      <c r="G18" s="22">
        <f>B18/$B$42</f>
        <v>1.9124446588594923E-2</v>
      </c>
      <c r="H18" s="22">
        <f>C18/$C$42</f>
        <v>7.0796310630166868E-3</v>
      </c>
      <c r="I18" s="22">
        <f>D18/$D$42</f>
        <v>7.9039398650124059E-3</v>
      </c>
    </row>
    <row r="19" spans="1:11" ht="13.5" customHeight="1">
      <c r="A19" s="13" t="s">
        <v>38</v>
      </c>
      <c r="B19" s="14">
        <v>7792</v>
      </c>
      <c r="C19" s="14">
        <v>88333703</v>
      </c>
      <c r="D19" s="14">
        <v>81567</v>
      </c>
      <c r="E19" s="8">
        <f>IF(D19&lt;&gt;0,C19/D19,"")</f>
        <v>1082.9588313901456</v>
      </c>
      <c r="F19" s="17">
        <f>IF(B19&lt;&gt;0,D19/B19,"")</f>
        <v>10.468044147843942</v>
      </c>
      <c r="G19" s="22">
        <f>B19/$B$42</f>
        <v>1.6633294767086911E-2</v>
      </c>
      <c r="H19" s="22">
        <f>C19/$C$42</f>
        <v>6.0495756757374406E-3</v>
      </c>
      <c r="I19" s="22">
        <f>D19/$D$42</f>
        <v>7.4181969780626293E-3</v>
      </c>
    </row>
    <row r="20" spans="1:11" ht="13.5" customHeight="1">
      <c r="A20" s="13" t="s">
        <v>25</v>
      </c>
      <c r="B20" s="14">
        <v>2050</v>
      </c>
      <c r="C20" s="14">
        <v>64540765</v>
      </c>
      <c r="D20" s="14">
        <v>48660</v>
      </c>
      <c r="E20" s="8">
        <f>IF(D20&lt;&gt;0,C20/D20,"")</f>
        <v>1326.3617961364571</v>
      </c>
      <c r="F20" s="17">
        <f>IF(B20&lt;&gt;0,D20/B20,"")</f>
        <v>23.73658536585366</v>
      </c>
      <c r="G20" s="22">
        <f>B20/$B$42</f>
        <v>4.3760593265564892E-3</v>
      </c>
      <c r="H20" s="22">
        <f>C20/$C$42</f>
        <v>4.4201049970415745E-3</v>
      </c>
      <c r="I20" s="22">
        <f>D20/$D$42</f>
        <v>4.4254351018491239E-3</v>
      </c>
    </row>
    <row r="21" spans="1:11" ht="13.5" customHeight="1">
      <c r="A21" s="13" t="s">
        <v>43</v>
      </c>
      <c r="B21" s="14">
        <v>2369</v>
      </c>
      <c r="C21" s="14">
        <v>34416004</v>
      </c>
      <c r="D21" s="14">
        <v>38663</v>
      </c>
      <c r="E21" s="8">
        <f>IF(D21&lt;&gt;0,C21/D21,"")</f>
        <v>890.15348007138607</v>
      </c>
      <c r="F21" s="17">
        <f>IF(B21&lt;&gt;0,D21/B21,"")</f>
        <v>16.320388349514563</v>
      </c>
      <c r="G21" s="22">
        <f>B21/$B$42</f>
        <v>5.0570168510304016E-3</v>
      </c>
      <c r="H21" s="22">
        <f>C21/$C$42</f>
        <v>2.3569964077525705E-3</v>
      </c>
      <c r="I21" s="22">
        <f>D21/$D$42</f>
        <v>3.5162473765473221E-3</v>
      </c>
    </row>
    <row r="22" spans="1:11" ht="13.5" customHeight="1">
      <c r="A22" s="13" t="s">
        <v>45</v>
      </c>
      <c r="B22" s="14">
        <v>2968</v>
      </c>
      <c r="C22" s="14">
        <v>26482859</v>
      </c>
      <c r="D22" s="14">
        <v>29631</v>
      </c>
      <c r="E22" s="8">
        <f>IF(D22&lt;&gt;0,C22/D22,"")</f>
        <v>893.75515507407783</v>
      </c>
      <c r="F22" s="17">
        <f>IF(B22&lt;&gt;0,D22/B22,"")</f>
        <v>9.9834905660377355</v>
      </c>
      <c r="G22" s="22">
        <f>B22/$B$42</f>
        <v>6.3356800396193466E-3</v>
      </c>
      <c r="H22" s="22">
        <f>C22/$C$42</f>
        <v>1.8136911981419409E-3</v>
      </c>
      <c r="I22" s="22">
        <f>D22/$D$42</f>
        <v>2.6948225956204561E-3</v>
      </c>
    </row>
    <row r="23" spans="1:11" ht="13.5" customHeight="1">
      <c r="A23" s="13" t="s">
        <v>32</v>
      </c>
      <c r="B23" s="14">
        <v>362</v>
      </c>
      <c r="C23" s="14">
        <v>20648004</v>
      </c>
      <c r="D23" s="14">
        <v>18157</v>
      </c>
      <c r="E23" s="8">
        <f>IF(D23&lt;&gt;0,C23/D23,"")</f>
        <v>1137.192487745773</v>
      </c>
      <c r="F23" s="17">
        <f>IF(B23&lt;&gt;0,D23/B23,"")</f>
        <v>50.157458563535911</v>
      </c>
      <c r="G23" s="22">
        <f>B23/$B$42</f>
        <v>7.7274803717729235E-4</v>
      </c>
      <c r="H23" s="22">
        <f>C23/$C$42</f>
        <v>1.4140883774670849E-3</v>
      </c>
      <c r="I23" s="22">
        <f>D23/$D$42</f>
        <v>1.6513075450940106E-3</v>
      </c>
    </row>
    <row r="24" spans="1:11" ht="13.5" customHeight="1">
      <c r="A24" s="13" t="s">
        <v>44</v>
      </c>
      <c r="B24" s="14">
        <v>1639</v>
      </c>
      <c r="C24" s="14">
        <v>20461288</v>
      </c>
      <c r="D24" s="14">
        <v>16559</v>
      </c>
      <c r="E24" s="8">
        <f>IF(D24&lt;&gt;0,C24/D24,"")</f>
        <v>1235.6596412826862</v>
      </c>
      <c r="F24" s="17">
        <f>IF(B24&lt;&gt;0,D24/B24,"")</f>
        <v>10.103111653447224</v>
      </c>
      <c r="G24" s="22">
        <f>B24/$B$42</f>
        <v>3.4987127981590664E-3</v>
      </c>
      <c r="H24" s="22">
        <f>C24/$C$42</f>
        <v>1.4013010433747851E-3</v>
      </c>
      <c r="I24" s="22">
        <f>D24/$D$42</f>
        <v>1.5059757470513697E-3</v>
      </c>
      <c r="K24" s="15"/>
    </row>
    <row r="25" spans="1:11" ht="13.5" customHeight="1">
      <c r="A25" s="13" t="s">
        <v>18</v>
      </c>
      <c r="B25" s="14">
        <v>1562</v>
      </c>
      <c r="C25" s="14">
        <v>15029040</v>
      </c>
      <c r="D25" s="14">
        <v>14304</v>
      </c>
      <c r="E25" s="8">
        <f>IF(D25&lt;&gt;0,C25/D25,"")</f>
        <v>1050.6879194630872</v>
      </c>
      <c r="F25" s="17">
        <f>IF(B25&lt;&gt;0,D25/B25,"")</f>
        <v>9.1574903969270167</v>
      </c>
      <c r="G25" s="22">
        <f>B25/$B$42</f>
        <v>3.3343437405274324E-3</v>
      </c>
      <c r="H25" s="22">
        <f>C25/$C$42</f>
        <v>1.0292709546398731E-3</v>
      </c>
      <c r="I25" s="22">
        <f>D25/$D$42</f>
        <v>1.3008923899886944E-3</v>
      </c>
      <c r="K25" s="15"/>
    </row>
    <row r="26" spans="1:11" ht="13.5" customHeight="1">
      <c r="A26" s="11" t="s">
        <v>28</v>
      </c>
      <c r="B26" s="9">
        <v>1236</v>
      </c>
      <c r="C26" s="9">
        <v>7596836</v>
      </c>
      <c r="D26" s="9">
        <v>7155</v>
      </c>
      <c r="E26" s="8">
        <f>IF(D26&lt;&gt;0,C26/D26,"")</f>
        <v>1061.7520614954576</v>
      </c>
      <c r="F26" s="17">
        <f>IF(B26&lt;&gt;0,D26/B26,"")</f>
        <v>5.7888349514563107</v>
      </c>
      <c r="G26" s="22">
        <f>B26/$B$42</f>
        <v>2.6384435744506445E-3</v>
      </c>
      <c r="H26" s="22">
        <f>C26/$C$42</f>
        <v>5.2027292774272705E-4</v>
      </c>
      <c r="I26" s="22">
        <f>D26/$D$42</f>
        <v>6.507190331633885E-4</v>
      </c>
    </row>
    <row r="27" spans="1:11" ht="13.5" customHeight="1">
      <c r="A27" s="11" t="s">
        <v>29</v>
      </c>
      <c r="B27" s="9">
        <v>1148</v>
      </c>
      <c r="C27" s="9">
        <v>6027985</v>
      </c>
      <c r="D27" s="9">
        <v>5311</v>
      </c>
      <c r="E27" s="8">
        <f>IF(D27&lt;&gt;0,C27/D27,"")</f>
        <v>1135</v>
      </c>
      <c r="F27" s="17">
        <f>IF(B27&lt;&gt;0,D27/B27,"")</f>
        <v>4.6263066202090588</v>
      </c>
      <c r="G27" s="22">
        <f>B27/$B$42</f>
        <v>2.4505932228716344E-3</v>
      </c>
      <c r="H27" s="22">
        <f>C27/$C$42</f>
        <v>4.1282942060869059E-4</v>
      </c>
      <c r="I27" s="22">
        <f>D27/$D$42</f>
        <v>4.8301450525936498E-4</v>
      </c>
    </row>
    <row r="28" spans="1:11" ht="13.5" customHeight="1">
      <c r="A28" s="11" t="s">
        <v>13</v>
      </c>
      <c r="B28" s="9">
        <v>485</v>
      </c>
      <c r="C28" s="9">
        <v>5327280</v>
      </c>
      <c r="D28" s="9">
        <v>9264</v>
      </c>
      <c r="E28" s="8">
        <f>IF(D28&lt;&gt;0,C28/D28,"")</f>
        <v>575.05181347150256</v>
      </c>
      <c r="F28" s="17">
        <f>IF(B28&lt;&gt;0,D28/B28,"")</f>
        <v>19.101030927835051</v>
      </c>
      <c r="G28" s="22">
        <f>B28/$B$42</f>
        <v>1.0353115967706816E-3</v>
      </c>
      <c r="H28" s="22">
        <f>C28/$C$42</f>
        <v>3.6484130531517004E-4</v>
      </c>
      <c r="I28" s="22">
        <f>D28/$D$42</f>
        <v>8.4252426599938938E-4</v>
      </c>
    </row>
    <row r="29" spans="1:11" ht="13.5" customHeight="1">
      <c r="A29" s="11" t="s">
        <v>17</v>
      </c>
      <c r="B29" s="9">
        <v>342</v>
      </c>
      <c r="C29" s="9">
        <v>4289500</v>
      </c>
      <c r="D29" s="9">
        <v>4227</v>
      </c>
      <c r="E29" s="8">
        <f>IF(D29&lt;&gt;0,C29/D29,"")</f>
        <v>1014.7859001656021</v>
      </c>
      <c r="F29" s="17">
        <f>IF(B29&lt;&gt;0,D29/B29,"")</f>
        <v>12.359649122807017</v>
      </c>
      <c r="G29" s="22">
        <f>B29/$B$42</f>
        <v>7.3005477545478995E-4</v>
      </c>
      <c r="H29" s="22">
        <f>C29/$C$42</f>
        <v>2.937684482793136E-4</v>
      </c>
      <c r="I29" s="22">
        <f>D29/$D$42</f>
        <v>3.8442898017912555E-4</v>
      </c>
    </row>
    <row r="30" spans="1:11" ht="13.5" customHeight="1">
      <c r="A30" s="11" t="s">
        <v>22</v>
      </c>
      <c r="B30" s="9">
        <v>311</v>
      </c>
      <c r="C30" s="9">
        <v>4002037</v>
      </c>
      <c r="D30" s="9">
        <v>5794</v>
      </c>
      <c r="E30" s="8">
        <f>IF(D30&lt;&gt;0,C30/D30,"")</f>
        <v>690.72091819123227</v>
      </c>
      <c r="F30" s="17">
        <f>IF(B30&lt;&gt;0,D30/B30,"")</f>
        <v>18.630225080385852</v>
      </c>
      <c r="G30" s="22">
        <f>B30/$B$42</f>
        <v>6.6388021978491135E-4</v>
      </c>
      <c r="H30" s="22">
        <f>C30/$C$42</f>
        <v>2.7408140796046144E-4</v>
      </c>
      <c r="I30" s="22">
        <f>D30/$D$42</f>
        <v>5.2694145047500675E-4</v>
      </c>
    </row>
    <row r="31" spans="1:11" ht="13.5" customHeight="1">
      <c r="A31" s="10" t="s">
        <v>46</v>
      </c>
      <c r="B31" s="9">
        <v>184</v>
      </c>
      <c r="C31" s="9">
        <v>3610585</v>
      </c>
      <c r="D31" s="9">
        <v>2881</v>
      </c>
      <c r="E31" s="8">
        <f>IF(D31&lt;&gt;0,C31/D31,"")</f>
        <v>1253.2401943769526</v>
      </c>
      <c r="F31" s="17">
        <f>IF(B31&lt;&gt;0,D31/B31,"")</f>
        <v>15.657608695652174</v>
      </c>
      <c r="G31" s="22">
        <f>B31/$B$42</f>
        <v>3.9277800784702152E-4</v>
      </c>
      <c r="H31" s="22">
        <f>C31/$C$42</f>
        <v>2.4727263150263798E-4</v>
      </c>
      <c r="I31" s="22">
        <f>D31/$D$42</f>
        <v>2.6201558833594999E-4</v>
      </c>
    </row>
    <row r="32" spans="1:11" ht="13.5" customHeight="1">
      <c r="A32" s="11" t="s">
        <v>41</v>
      </c>
      <c r="B32" s="9">
        <v>436</v>
      </c>
      <c r="C32" s="9">
        <v>3107113</v>
      </c>
      <c r="D32" s="9">
        <v>2822</v>
      </c>
      <c r="E32" s="8">
        <f>IF(D32&lt;&gt;0,C32/D32,"")</f>
        <v>1101.0322466335931</v>
      </c>
      <c r="F32" s="17">
        <f>IF(B32&lt;&gt;0,D32/B32,"")</f>
        <v>6.4724770642201834</v>
      </c>
      <c r="G32" s="22">
        <f>B32/$B$42</f>
        <v>9.3071310555055094E-4</v>
      </c>
      <c r="H32" s="22">
        <f>C32/$C$42</f>
        <v>2.1279211205000185E-4</v>
      </c>
      <c r="I32" s="22">
        <f>D32/$D$42</f>
        <v>2.5664977101147202E-4</v>
      </c>
    </row>
    <row r="33" spans="1:9" ht="13.5" customHeight="1">
      <c r="A33" s="11" t="s">
        <v>40</v>
      </c>
      <c r="B33" s="9">
        <v>497</v>
      </c>
      <c r="C33" s="9">
        <v>2638432</v>
      </c>
      <c r="D33" s="9">
        <v>3366</v>
      </c>
      <c r="E33" s="8">
        <f>IF(D33&lt;&gt;0,C33/D33,"")</f>
        <v>783.84789067142003</v>
      </c>
      <c r="F33" s="17">
        <f>IF(B33&lt;&gt;0,D33/B33,"")</f>
        <v>6.7726358148893357</v>
      </c>
      <c r="G33" s="22">
        <f>B33/$B$42</f>
        <v>1.060927553804183E-3</v>
      </c>
      <c r="H33" s="22">
        <f>C33/$C$42</f>
        <v>1.8069427078458702E-4</v>
      </c>
      <c r="I33" s="22">
        <f>D33/$D$42</f>
        <v>3.0612442566428589E-4</v>
      </c>
    </row>
    <row r="34" spans="1:9" ht="13.5" customHeight="1">
      <c r="A34" s="11" t="s">
        <v>20</v>
      </c>
      <c r="B34" s="9">
        <v>64</v>
      </c>
      <c r="C34" s="9">
        <v>1210390</v>
      </c>
      <c r="D34" s="9">
        <v>1124</v>
      </c>
      <c r="E34" s="8">
        <f>IF(D34&lt;&gt;0,C34/D34,"")</f>
        <v>1076.8594306049822</v>
      </c>
      <c r="F34" s="17">
        <f>IF(B34&lt;&gt;0,D34/B34,"")</f>
        <v>17.5625</v>
      </c>
      <c r="G34" s="22">
        <f>B34/$B$42</f>
        <v>1.3661843751200747E-4</v>
      </c>
      <c r="H34" s="22">
        <f>C34/$C$42</f>
        <v>8.2894135007063386E-5</v>
      </c>
      <c r="I34" s="22">
        <f>D34/$D$42</f>
        <v>1.0222336733412281E-4</v>
      </c>
    </row>
    <row r="35" spans="1:9" ht="13.5" customHeight="1">
      <c r="A35" s="11" t="s">
        <v>30</v>
      </c>
      <c r="B35" s="7">
        <v>33</v>
      </c>
      <c r="C35" s="8">
        <v>169100</v>
      </c>
      <c r="D35" s="7">
        <v>604</v>
      </c>
      <c r="E35" s="8">
        <f>IF(D35&lt;&gt;0,C35/D35,"")</f>
        <v>279.96688741721852</v>
      </c>
      <c r="F35" s="17">
        <f>IF(B35&lt;&gt;0,D35/B35,"")</f>
        <v>18.303030303030305</v>
      </c>
      <c r="G35" s="22">
        <f>B35/$B$42</f>
        <v>7.0443881842128863E-5</v>
      </c>
      <c r="H35" s="22">
        <f>C35/$C$42</f>
        <v>1.1580893951283816E-5</v>
      </c>
      <c r="I35" s="22">
        <f>D35/$D$42</f>
        <v>5.4931418033638948E-5</v>
      </c>
    </row>
    <row r="36" spans="1:9" ht="13.5" customHeight="1">
      <c r="A36" s="11" t="s">
        <v>27</v>
      </c>
      <c r="B36" s="9">
        <v>97</v>
      </c>
      <c r="C36" s="9">
        <v>162730</v>
      </c>
      <c r="D36" s="9">
        <v>250</v>
      </c>
      <c r="E36" s="8">
        <f>IF(D36&lt;&gt;0,C36/D36,"")</f>
        <v>650.91999999999996</v>
      </c>
      <c r="F36" s="17">
        <f>IF(B36&lt;&gt;0,D36/B36,"")</f>
        <v>2.5773195876288661</v>
      </c>
      <c r="G36" s="22">
        <f>B36/$B$42</f>
        <v>2.0706231935413633E-4</v>
      </c>
      <c r="H36" s="22">
        <f>C36/$C$42</f>
        <v>1.1144641470682528E-5</v>
      </c>
      <c r="I36" s="22">
        <f>D36/$D$42</f>
        <v>2.2736514086771088E-5</v>
      </c>
    </row>
    <row r="37" spans="1:9" ht="13.5" customHeight="1">
      <c r="A37" s="11" t="s">
        <v>42</v>
      </c>
      <c r="B37" s="9">
        <v>38</v>
      </c>
      <c r="C37" s="9">
        <v>118600</v>
      </c>
      <c r="D37" s="9">
        <v>126</v>
      </c>
      <c r="E37" s="8">
        <f>IF(D37&lt;&gt;0,C37/D37,"")</f>
        <v>941.26984126984132</v>
      </c>
      <c r="F37" s="17">
        <f>IF(B37&lt;&gt;0,D37/B37,"")</f>
        <v>3.3157894736842106</v>
      </c>
      <c r="G37" s="22">
        <f>B37/$B$42</f>
        <v>8.1117197272754436E-5</v>
      </c>
      <c r="H37" s="22">
        <f>C37/$C$42</f>
        <v>8.122377425323836E-6</v>
      </c>
      <c r="I37" s="22">
        <f>D37/$D$42</f>
        <v>1.1459203099732627E-5</v>
      </c>
    </row>
    <row r="38" spans="1:9" ht="13.5" customHeight="1">
      <c r="A38" s="11" t="s">
        <v>36</v>
      </c>
      <c r="B38" s="9">
        <v>5</v>
      </c>
      <c r="C38" s="9">
        <v>62256</v>
      </c>
      <c r="D38" s="9">
        <v>75</v>
      </c>
      <c r="E38" s="8">
        <f>IF(D38&lt;&gt;0,C38/D38,"")</f>
        <v>830.08</v>
      </c>
      <c r="F38" s="17">
        <f>IF(B38&lt;&gt;0,D38/B38,"")</f>
        <v>15</v>
      </c>
      <c r="G38" s="22">
        <f>B38/$B$42</f>
        <v>1.0673315430625585E-5</v>
      </c>
      <c r="H38" s="22">
        <f>C38/$C$42</f>
        <v>4.2636317790131598E-6</v>
      </c>
      <c r="I38" s="22">
        <f>D38/$D$42</f>
        <v>6.820954226031326E-6</v>
      </c>
    </row>
    <row r="39" spans="1:9" ht="13.5" customHeight="1">
      <c r="A39" s="11" t="s">
        <v>37</v>
      </c>
      <c r="B39" s="9">
        <v>33</v>
      </c>
      <c r="C39" s="9">
        <v>58000</v>
      </c>
      <c r="D39" s="9">
        <v>72</v>
      </c>
      <c r="E39" s="8">
        <f>IF(D39&lt;&gt;0,C39/D39,"")</f>
        <v>805.55555555555554</v>
      </c>
      <c r="F39" s="17">
        <f>IF(B39&lt;&gt;0,D39/B39,"")</f>
        <v>2.1818181818181817</v>
      </c>
      <c r="G39" s="22">
        <f>B39/$B$42</f>
        <v>7.0443881842128863E-5</v>
      </c>
      <c r="H39" s="22">
        <f>C39/$C$42</f>
        <v>3.9721575941718596E-6</v>
      </c>
      <c r="I39" s="22">
        <f>D39/$D$42</f>
        <v>6.5481160569900729E-6</v>
      </c>
    </row>
    <row r="40" spans="1:9">
      <c r="A40" s="11" t="s">
        <v>23</v>
      </c>
      <c r="B40" s="9">
        <v>1</v>
      </c>
      <c r="C40" s="9">
        <v>900</v>
      </c>
      <c r="D40" s="9">
        <v>1</v>
      </c>
      <c r="E40" s="8">
        <f>IF(D40&lt;&gt;0,C40/D40,"")</f>
        <v>900</v>
      </c>
      <c r="F40" s="17">
        <f>IF(B40&lt;&gt;0,D40/B40,"")</f>
        <v>1</v>
      </c>
      <c r="G40" s="22">
        <f>B40/$B$42</f>
        <v>2.1346630861251167E-6</v>
      </c>
      <c r="H40" s="22">
        <f>C40/$C$42</f>
        <v>6.16369281854254E-8</v>
      </c>
      <c r="I40" s="22">
        <f>D40/$D$42</f>
        <v>9.094605634708434E-8</v>
      </c>
    </row>
    <row r="41" spans="1:9">
      <c r="A41" s="10"/>
      <c r="B41" s="9"/>
      <c r="C41" s="9"/>
      <c r="D41" s="9"/>
      <c r="E41" s="8"/>
      <c r="F41" s="17"/>
      <c r="G41" s="22"/>
      <c r="H41" s="22"/>
      <c r="I41" s="22"/>
    </row>
    <row r="42" spans="1:9">
      <c r="A42" s="20" t="s">
        <v>2</v>
      </c>
      <c r="B42" s="21">
        <f>SUM(B7:B40)</f>
        <v>468458</v>
      </c>
      <c r="C42" s="21">
        <f>SUM(C7:C40)</f>
        <v>14601636170</v>
      </c>
      <c r="D42" s="21">
        <f>SUM(D7:D40)</f>
        <v>10995529</v>
      </c>
      <c r="E42" s="21">
        <f>IF(D42&lt;&gt;0,C42/D42,"")</f>
        <v>1327.9612258764448</v>
      </c>
      <c r="F42" s="21">
        <f>IF(B42&lt;&gt;0,D42/B42,"")</f>
        <v>23.47174986871822</v>
      </c>
      <c r="G42" s="23">
        <f>B42/$B$42</f>
        <v>1</v>
      </c>
      <c r="H42" s="23">
        <f>C42/$C$42</f>
        <v>1</v>
      </c>
      <c r="I42" s="23">
        <f>D42/$D$42</f>
        <v>1</v>
      </c>
    </row>
  </sheetData>
  <sheetProtection formatCells="0" formatColumns="0" formatRows="0" insertColumns="0" insertRows="0" insertHyperlinks="0" deleteColumns="0" deleteRows="0" sort="0" autoFilter="0" pivotTables="0"/>
  <autoFilter ref="A6:I6">
    <sortState ref="A7:I40">
      <sortCondition descending="1" ref="H6"/>
    </sortState>
  </autoFilter>
  <mergeCells count="5">
    <mergeCell ref="G3:I5"/>
    <mergeCell ref="A1:I2"/>
    <mergeCell ref="E3:F5"/>
    <mergeCell ref="A3:D4"/>
    <mergeCell ref="A5:D5"/>
  </mergeCells>
  <phoneticPr fontId="0" type="noConversion"/>
  <dataValidations count="2">
    <dataValidation type="whole" allowBlank="1" showInputMessage="1" showErrorMessage="1" error="Csak egész számot írhat ebbe a cellába!" sqref="B9:D25 B28:D41">
      <formula1>0</formula1>
      <formula2>999999999999</formula2>
    </dataValidation>
    <dataValidation type="whole" allowBlank="1" showInputMessage="1" showErrorMessage="1" error="Csak egész számot lehet beírni!" sqref="B8:D8 B27:D27">
      <formula1>0</formula1>
      <formula2>999999999999</formula2>
    </dataValidation>
  </dataValidations>
  <printOptions horizontalCentered="1"/>
  <pageMargins left="0" right="0" top="1.1811023622047245" bottom="0.98425196850393704" header="0.51181102362204722" footer="0.51181102362204722"/>
  <pageSetup paperSize="8" orientation="landscape" r:id="rId1"/>
  <headerFooter alignWithMargins="0">
    <oddHeader>&amp;L&amp;G&amp;R&amp;"Arial CE,Félkövér"&amp;14Nemzeti Filmiroda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2014</vt:lpstr>
      <vt:lpstr>Munka1</vt:lpstr>
      <vt:lpstr>Munka2</vt:lpstr>
      <vt:lpstr>'2014'!Nyomtatási_terület</vt:lpstr>
    </vt:vector>
  </TitlesOfParts>
  <Company>Brainware Lab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Bölcskey Ferenc</dc:creator>
  <cp:lastModifiedBy>Administrator</cp:lastModifiedBy>
  <cp:lastPrinted>2015-01-22T09:08:11Z</cp:lastPrinted>
  <dcterms:created xsi:type="dcterms:W3CDTF">2005-02-12T12:03:14Z</dcterms:created>
  <dcterms:modified xsi:type="dcterms:W3CDTF">2015-01-28T14:46:48Z</dcterms:modified>
</cp:coreProperties>
</file>