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28635" windowHeight="14625"/>
  </bookViews>
  <sheets>
    <sheet name="ViziPartner" sheetId="1" r:id="rId1"/>
    <sheet name="Jármű" sheetId="2" r:id="rId2"/>
    <sheet name="Berendezés" sheetId="3" r:id="rId3"/>
    <sheet name="Állandóhelyű Állomás" sheetId="5" r:id="rId4"/>
    <sheet name="Para" sheetId="4" state="veryHidden" r:id="rId5"/>
  </sheets>
  <definedNames>
    <definedName name="Adásmód">Para!$U$2:$U$12</definedName>
    <definedName name="ÁllOszt">Para!#REF!</definedName>
    <definedName name="Álloszt_F">Para!$C$11:$C$19</definedName>
    <definedName name="Álloszt_M">Para!$C$1:$C$5</definedName>
    <definedName name="BerTábla">Para!$P$2:$S$146</definedName>
    <definedName name="Bertip">Para!$P$2:$P$146</definedName>
    <definedName name="DkOk">Para!$K$39:$K$49</definedName>
    <definedName name="EgyediJOszt">Para!$I$2:$I$99</definedName>
    <definedName name="EgyediJOszt2">Para!$I$1:$I$99</definedName>
    <definedName name="FixFreq">Para!$X$2:$X$7</definedName>
    <definedName name="Gyártó">Para!$AF$1:$AF$48</definedName>
    <definedName name="Hely">Para!$Z$1:$Z$3158</definedName>
    <definedName name="Hívójel">Jármű!$C$2:$C$51</definedName>
    <definedName name="IrszJegyzék">Para!$AB$2:$AC$3514</definedName>
    <definedName name="JárműOsztály">Para!$G$1:$G$13</definedName>
    <definedName name="Járműtipus">Para!$E$1:$E$149</definedName>
    <definedName name="Kategória">Para!$K$1:$K$5</definedName>
    <definedName name="Kedvezmény">Para!$K$39:$M$49</definedName>
    <definedName name="Kérelem">Para!$A$1:$A$4</definedName>
    <definedName name="Kérelem_MS">Para!$A$1:$A$3</definedName>
    <definedName name="Ország">Para!$G$17:$G$40</definedName>
    <definedName name="Rendeltetés">Para!$M$1:$M$17</definedName>
    <definedName name="Sáv">Para!$W$2:$W$4</definedName>
    <definedName name="SzolgJell">Para!$C$32:$C$49</definedName>
    <definedName name="Szolgjell2">Para!$C$31:$C$49</definedName>
    <definedName name="Üzemidő">Para!$C$55:$C$60</definedName>
  </definedNames>
  <calcPr calcId="125725"/>
</workbook>
</file>

<file path=xl/calcChain.xml><?xml version="1.0" encoding="utf-8"?>
<calcChain xmlns="http://schemas.openxmlformats.org/spreadsheetml/2006/main">
  <c r="C24" i="1"/>
  <c r="C63" s="1"/>
  <c r="C20"/>
  <c r="C42" s="1"/>
  <c r="C12"/>
  <c r="C59" s="1"/>
  <c r="C16"/>
  <c r="AC2"/>
  <c r="C47"/>
  <c r="C34"/>
  <c r="C38" l="1"/>
  <c r="B30"/>
  <c r="AP2"/>
  <c r="C46"/>
  <c r="AO2" s="1"/>
  <c r="AN2"/>
  <c r="C44"/>
  <c r="AM2" s="1"/>
  <c r="C43"/>
  <c r="I2" i="2"/>
  <c r="J2"/>
  <c r="K2" s="1"/>
  <c r="I3"/>
  <c r="J3"/>
  <c r="I4"/>
  <c r="J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5"/>
  <c r="J215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I246"/>
  <c r="J246"/>
  <c r="I247"/>
  <c r="J247"/>
  <c r="I248"/>
  <c r="J248"/>
  <c r="I249"/>
  <c r="J249"/>
  <c r="I250"/>
  <c r="J250"/>
  <c r="I251"/>
  <c r="J251"/>
  <c r="I252"/>
  <c r="J252"/>
  <c r="I253"/>
  <c r="J253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P32"/>
  <c r="Q32"/>
  <c r="R32"/>
  <c r="S32"/>
  <c r="P33"/>
  <c r="Q33"/>
  <c r="R33"/>
  <c r="S33"/>
  <c r="P34"/>
  <c r="Q34"/>
  <c r="R34"/>
  <c r="S34"/>
  <c r="P35"/>
  <c r="Q35"/>
  <c r="R35"/>
  <c r="S35"/>
  <c r="P36"/>
  <c r="Q36"/>
  <c r="R36"/>
  <c r="S36"/>
  <c r="P37"/>
  <c r="Q37"/>
  <c r="R37"/>
  <c r="S37"/>
  <c r="P38"/>
  <c r="Q38"/>
  <c r="R38"/>
  <c r="S38"/>
  <c r="P39"/>
  <c r="Q39"/>
  <c r="R39"/>
  <c r="S39"/>
  <c r="P40"/>
  <c r="Q40"/>
  <c r="R40"/>
  <c r="S40"/>
  <c r="P41"/>
  <c r="Q41"/>
  <c r="R41"/>
  <c r="S41"/>
  <c r="P42"/>
  <c r="Q42"/>
  <c r="R42"/>
  <c r="S42"/>
  <c r="P43"/>
  <c r="Q43"/>
  <c r="R43"/>
  <c r="S43"/>
  <c r="P44"/>
  <c r="Q44"/>
  <c r="R44"/>
  <c r="S44"/>
  <c r="P45"/>
  <c r="Q45"/>
  <c r="R45"/>
  <c r="S45"/>
  <c r="P46"/>
  <c r="Q46"/>
  <c r="R46"/>
  <c r="S46"/>
  <c r="P47"/>
  <c r="Q47"/>
  <c r="R47"/>
  <c r="S47"/>
  <c r="P48"/>
  <c r="Q48"/>
  <c r="R48"/>
  <c r="S48"/>
  <c r="P49"/>
  <c r="Q49"/>
  <c r="R49"/>
  <c r="S49"/>
  <c r="P50"/>
  <c r="Q50"/>
  <c r="R50"/>
  <c r="S50"/>
  <c r="P51"/>
  <c r="Q51"/>
  <c r="R51"/>
  <c r="S51"/>
  <c r="P52"/>
  <c r="Q52"/>
  <c r="R52"/>
  <c r="S52"/>
  <c r="P53"/>
  <c r="Q53"/>
  <c r="R53"/>
  <c r="S53"/>
  <c r="P54"/>
  <c r="Q54"/>
  <c r="R54"/>
  <c r="S54"/>
  <c r="P55"/>
  <c r="Q55"/>
  <c r="R55"/>
  <c r="S55"/>
  <c r="P56"/>
  <c r="Q56"/>
  <c r="R56"/>
  <c r="S56"/>
  <c r="P57"/>
  <c r="Q57"/>
  <c r="R57"/>
  <c r="S57"/>
  <c r="P58"/>
  <c r="Q58"/>
  <c r="R58"/>
  <c r="S58"/>
  <c r="P59"/>
  <c r="Q59"/>
  <c r="R59"/>
  <c r="S59"/>
  <c r="P60"/>
  <c r="Q60"/>
  <c r="R60"/>
  <c r="S60"/>
  <c r="P61"/>
  <c r="Q61"/>
  <c r="R61"/>
  <c r="S61"/>
  <c r="P62"/>
  <c r="Q62"/>
  <c r="R62"/>
  <c r="S62"/>
  <c r="P63"/>
  <c r="Q63"/>
  <c r="R63"/>
  <c r="S63"/>
  <c r="P64"/>
  <c r="Q64"/>
  <c r="R64"/>
  <c r="S64"/>
  <c r="P65"/>
  <c r="Q65"/>
  <c r="R65"/>
  <c r="S65"/>
  <c r="P66"/>
  <c r="Q66"/>
  <c r="R66"/>
  <c r="S66"/>
  <c r="P67"/>
  <c r="Q67"/>
  <c r="R67"/>
  <c r="S67"/>
  <c r="P68"/>
  <c r="Q68"/>
  <c r="R68"/>
  <c r="S68"/>
  <c r="P69"/>
  <c r="Q69"/>
  <c r="R69"/>
  <c r="S69"/>
  <c r="P70"/>
  <c r="Q70"/>
  <c r="R70"/>
  <c r="S70"/>
  <c r="P71"/>
  <c r="Q71"/>
  <c r="R71"/>
  <c r="S71"/>
  <c r="P72"/>
  <c r="Q72"/>
  <c r="R72"/>
  <c r="S72"/>
  <c r="P73"/>
  <c r="Q73"/>
  <c r="R73"/>
  <c r="S73"/>
  <c r="P74"/>
  <c r="Q74"/>
  <c r="R74"/>
  <c r="S74"/>
  <c r="P75"/>
  <c r="Q75"/>
  <c r="R75"/>
  <c r="S75"/>
  <c r="P76"/>
  <c r="Q76"/>
  <c r="R76"/>
  <c r="S76"/>
  <c r="P77"/>
  <c r="Q77"/>
  <c r="R77"/>
  <c r="S77"/>
  <c r="P78"/>
  <c r="Q78"/>
  <c r="R78"/>
  <c r="S78"/>
  <c r="P79"/>
  <c r="Q79"/>
  <c r="R79"/>
  <c r="S79"/>
  <c r="P80"/>
  <c r="Q80"/>
  <c r="R80"/>
  <c r="S80"/>
  <c r="P81"/>
  <c r="Q81"/>
  <c r="R81"/>
  <c r="S81"/>
  <c r="P82"/>
  <c r="Q82"/>
  <c r="R82"/>
  <c r="S82"/>
  <c r="P83"/>
  <c r="Q83"/>
  <c r="R83"/>
  <c r="S83"/>
  <c r="P84"/>
  <c r="Q84"/>
  <c r="R84"/>
  <c r="S84"/>
  <c r="P85"/>
  <c r="Q85"/>
  <c r="R85"/>
  <c r="S85"/>
  <c r="P86"/>
  <c r="Q86"/>
  <c r="R86"/>
  <c r="S86"/>
  <c r="P87"/>
  <c r="Q87"/>
  <c r="R87"/>
  <c r="S87"/>
  <c r="P88"/>
  <c r="Q88"/>
  <c r="R88"/>
  <c r="S88"/>
  <c r="P89"/>
  <c r="Q89"/>
  <c r="R89"/>
  <c r="S89"/>
  <c r="P90"/>
  <c r="Q90"/>
  <c r="R90"/>
  <c r="S90"/>
  <c r="P91"/>
  <c r="Q91"/>
  <c r="R91"/>
  <c r="S91"/>
  <c r="P92"/>
  <c r="Q92"/>
  <c r="R92"/>
  <c r="S92"/>
  <c r="P93"/>
  <c r="Q93"/>
  <c r="R93"/>
  <c r="S93"/>
  <c r="P94"/>
  <c r="Q94"/>
  <c r="R94"/>
  <c r="S94"/>
  <c r="P95"/>
  <c r="Q95"/>
  <c r="R95"/>
  <c r="S95"/>
  <c r="P96"/>
  <c r="Q96"/>
  <c r="R96"/>
  <c r="S96"/>
  <c r="P97"/>
  <c r="Q97"/>
  <c r="R97"/>
  <c r="S97"/>
  <c r="P98"/>
  <c r="Q98"/>
  <c r="R98"/>
  <c r="S98"/>
  <c r="P99"/>
  <c r="Q99"/>
  <c r="R99"/>
  <c r="S99"/>
  <c r="P100"/>
  <c r="Q100"/>
  <c r="R100"/>
  <c r="S100"/>
  <c r="P101"/>
  <c r="Q101"/>
  <c r="R101"/>
  <c r="S101"/>
  <c r="P102"/>
  <c r="Q102"/>
  <c r="R102"/>
  <c r="S102"/>
  <c r="P103"/>
  <c r="Q103"/>
  <c r="R103"/>
  <c r="S103"/>
  <c r="P104"/>
  <c r="Q104"/>
  <c r="R104"/>
  <c r="S104"/>
  <c r="P105"/>
  <c r="Q105"/>
  <c r="R105"/>
  <c r="S105"/>
  <c r="P106"/>
  <c r="Q106"/>
  <c r="R106"/>
  <c r="S106"/>
  <c r="P107"/>
  <c r="Q107"/>
  <c r="R107"/>
  <c r="S107"/>
  <c r="P108"/>
  <c r="Q108"/>
  <c r="R108"/>
  <c r="S108"/>
  <c r="P109"/>
  <c r="Q109"/>
  <c r="R109"/>
  <c r="S109"/>
  <c r="P110"/>
  <c r="Q110"/>
  <c r="R110"/>
  <c r="S110"/>
  <c r="P111"/>
  <c r="Q111"/>
  <c r="R111"/>
  <c r="S111"/>
  <c r="P112"/>
  <c r="Q112"/>
  <c r="R112"/>
  <c r="S112"/>
  <c r="P113"/>
  <c r="Q113"/>
  <c r="R113"/>
  <c r="S113"/>
  <c r="P114"/>
  <c r="Q114"/>
  <c r="R114"/>
  <c r="S114"/>
  <c r="P115"/>
  <c r="Q115"/>
  <c r="R115"/>
  <c r="S115"/>
  <c r="P116"/>
  <c r="Q116"/>
  <c r="R116"/>
  <c r="S116"/>
  <c r="P117"/>
  <c r="Q117"/>
  <c r="R117"/>
  <c r="S117"/>
  <c r="P118"/>
  <c r="Q118"/>
  <c r="R118"/>
  <c r="S118"/>
  <c r="P119"/>
  <c r="Q119"/>
  <c r="R119"/>
  <c r="S119"/>
  <c r="P120"/>
  <c r="Q120"/>
  <c r="R120"/>
  <c r="S120"/>
  <c r="P121"/>
  <c r="Q121"/>
  <c r="R121"/>
  <c r="S121"/>
  <c r="P122"/>
  <c r="Q122"/>
  <c r="R122"/>
  <c r="S122"/>
  <c r="P123"/>
  <c r="Q123"/>
  <c r="R123"/>
  <c r="S123"/>
  <c r="P124"/>
  <c r="Q124"/>
  <c r="R124"/>
  <c r="S124"/>
  <c r="P125"/>
  <c r="Q125"/>
  <c r="R125"/>
  <c r="S125"/>
  <c r="P126"/>
  <c r="Q126"/>
  <c r="R126"/>
  <c r="S126"/>
  <c r="P127"/>
  <c r="Q127"/>
  <c r="R127"/>
  <c r="S127"/>
  <c r="P128"/>
  <c r="Q128"/>
  <c r="R128"/>
  <c r="S128"/>
  <c r="P129"/>
  <c r="Q129"/>
  <c r="R129"/>
  <c r="S129"/>
  <c r="P130"/>
  <c r="Q130"/>
  <c r="R130"/>
  <c r="S130"/>
  <c r="P131"/>
  <c r="Q131"/>
  <c r="R131"/>
  <c r="S131"/>
  <c r="P132"/>
  <c r="Q132"/>
  <c r="R132"/>
  <c r="S132"/>
  <c r="P133"/>
  <c r="Q133"/>
  <c r="R133"/>
  <c r="S133"/>
  <c r="P134"/>
  <c r="Q134"/>
  <c r="R134"/>
  <c r="S134"/>
  <c r="P135"/>
  <c r="Q135"/>
  <c r="R135"/>
  <c r="S135"/>
  <c r="P136"/>
  <c r="Q136"/>
  <c r="R136"/>
  <c r="S136"/>
  <c r="P137"/>
  <c r="Q137"/>
  <c r="R137"/>
  <c r="S137"/>
  <c r="P138"/>
  <c r="Q138"/>
  <c r="R138"/>
  <c r="S138"/>
  <c r="P139"/>
  <c r="Q139"/>
  <c r="R139"/>
  <c r="S139"/>
  <c r="P140"/>
  <c r="Q140"/>
  <c r="R140"/>
  <c r="S140"/>
  <c r="P141"/>
  <c r="Q141"/>
  <c r="R141"/>
  <c r="S141"/>
  <c r="P142"/>
  <c r="Q142"/>
  <c r="R142"/>
  <c r="S142"/>
  <c r="P143"/>
  <c r="Q143"/>
  <c r="R143"/>
  <c r="S143"/>
  <c r="P144"/>
  <c r="Q144"/>
  <c r="R144"/>
  <c r="S144"/>
  <c r="P145"/>
  <c r="Q145"/>
  <c r="R145"/>
  <c r="S145"/>
  <c r="P146"/>
  <c r="Q146"/>
  <c r="R146"/>
  <c r="S146"/>
  <c r="P147"/>
  <c r="Q147"/>
  <c r="R147"/>
  <c r="S147"/>
  <c r="P148"/>
  <c r="Q148"/>
  <c r="R148"/>
  <c r="S148"/>
  <c r="P149"/>
  <c r="Q149"/>
  <c r="R149"/>
  <c r="S149"/>
  <c r="P150"/>
  <c r="Q150"/>
  <c r="R150"/>
  <c r="S150"/>
  <c r="P151"/>
  <c r="Q151"/>
  <c r="R151"/>
  <c r="S151"/>
  <c r="P152"/>
  <c r="Q152"/>
  <c r="R152"/>
  <c r="S152"/>
  <c r="P153"/>
  <c r="Q153"/>
  <c r="R153"/>
  <c r="S153"/>
  <c r="P154"/>
  <c r="Q154"/>
  <c r="R154"/>
  <c r="S154"/>
  <c r="P155"/>
  <c r="Q155"/>
  <c r="R155"/>
  <c r="S155"/>
  <c r="P156"/>
  <c r="Q156"/>
  <c r="R156"/>
  <c r="S156"/>
  <c r="P157"/>
  <c r="Q157"/>
  <c r="R157"/>
  <c r="S157"/>
  <c r="P158"/>
  <c r="Q158"/>
  <c r="R158"/>
  <c r="S158"/>
  <c r="P159"/>
  <c r="Q159"/>
  <c r="R159"/>
  <c r="S159"/>
  <c r="P160"/>
  <c r="Q160"/>
  <c r="R160"/>
  <c r="S160"/>
  <c r="P161"/>
  <c r="Q161"/>
  <c r="R161"/>
  <c r="S161"/>
  <c r="P162"/>
  <c r="Q162"/>
  <c r="R162"/>
  <c r="S162"/>
  <c r="P163"/>
  <c r="Q163"/>
  <c r="R163"/>
  <c r="S163"/>
  <c r="P164"/>
  <c r="Q164"/>
  <c r="R164"/>
  <c r="S164"/>
  <c r="P165"/>
  <c r="Q165"/>
  <c r="R165"/>
  <c r="S165"/>
  <c r="P166"/>
  <c r="Q166"/>
  <c r="R166"/>
  <c r="S166"/>
  <c r="P167"/>
  <c r="Q167"/>
  <c r="R167"/>
  <c r="S167"/>
  <c r="P168"/>
  <c r="Q168"/>
  <c r="R168"/>
  <c r="S168"/>
  <c r="P169"/>
  <c r="Q169"/>
  <c r="R169"/>
  <c r="S169"/>
  <c r="P170"/>
  <c r="Q170"/>
  <c r="R170"/>
  <c r="S170"/>
  <c r="P171"/>
  <c r="Q171"/>
  <c r="R171"/>
  <c r="S171"/>
  <c r="P172"/>
  <c r="Q172"/>
  <c r="R172"/>
  <c r="S172"/>
  <c r="P173"/>
  <c r="Q173"/>
  <c r="R173"/>
  <c r="S173"/>
  <c r="P174"/>
  <c r="Q174"/>
  <c r="R174"/>
  <c r="S174"/>
  <c r="P175"/>
  <c r="Q175"/>
  <c r="R175"/>
  <c r="S175"/>
  <c r="P176"/>
  <c r="Q176"/>
  <c r="R176"/>
  <c r="S176"/>
  <c r="P177"/>
  <c r="Q177"/>
  <c r="R177"/>
  <c r="S177"/>
  <c r="P178"/>
  <c r="Q178"/>
  <c r="R178"/>
  <c r="S178"/>
  <c r="P179"/>
  <c r="Q179"/>
  <c r="R179"/>
  <c r="S179"/>
  <c r="P180"/>
  <c r="Q180"/>
  <c r="R180"/>
  <c r="S180"/>
  <c r="P181"/>
  <c r="Q181"/>
  <c r="R181"/>
  <c r="S181"/>
  <c r="P182"/>
  <c r="Q182"/>
  <c r="R182"/>
  <c r="S182"/>
  <c r="P183"/>
  <c r="Q183"/>
  <c r="R183"/>
  <c r="S183"/>
  <c r="P184"/>
  <c r="Q184"/>
  <c r="R184"/>
  <c r="S184"/>
  <c r="P185"/>
  <c r="Q185"/>
  <c r="R185"/>
  <c r="S185"/>
  <c r="P186"/>
  <c r="Q186"/>
  <c r="R186"/>
  <c r="S186"/>
  <c r="P187"/>
  <c r="Q187"/>
  <c r="R187"/>
  <c r="S187"/>
  <c r="P188"/>
  <c r="Q188"/>
  <c r="R188"/>
  <c r="S188"/>
  <c r="P189"/>
  <c r="Q189"/>
  <c r="R189"/>
  <c r="S189"/>
  <c r="P190"/>
  <c r="Q190"/>
  <c r="R190"/>
  <c r="S190"/>
  <c r="P191"/>
  <c r="Q191"/>
  <c r="R191"/>
  <c r="S191"/>
  <c r="P192"/>
  <c r="Q192"/>
  <c r="R192"/>
  <c r="S192"/>
  <c r="P193"/>
  <c r="Q193"/>
  <c r="R193"/>
  <c r="S193"/>
  <c r="P194"/>
  <c r="Q194"/>
  <c r="R194"/>
  <c r="S194"/>
  <c r="P195"/>
  <c r="Q195"/>
  <c r="R195"/>
  <c r="S195"/>
  <c r="P196"/>
  <c r="Q196"/>
  <c r="R196"/>
  <c r="S196"/>
  <c r="P197"/>
  <c r="Q197"/>
  <c r="R197"/>
  <c r="S197"/>
  <c r="P198"/>
  <c r="Q198"/>
  <c r="R198"/>
  <c r="S198"/>
  <c r="P199"/>
  <c r="Q199"/>
  <c r="R199"/>
  <c r="S199"/>
  <c r="P200"/>
  <c r="Q200"/>
  <c r="R200"/>
  <c r="S200"/>
  <c r="P201"/>
  <c r="Q201"/>
  <c r="R201"/>
  <c r="S201"/>
  <c r="P202"/>
  <c r="Q202"/>
  <c r="R202"/>
  <c r="S202"/>
  <c r="P203"/>
  <c r="Q203"/>
  <c r="R203"/>
  <c r="S203"/>
  <c r="P204"/>
  <c r="Q204"/>
  <c r="R204"/>
  <c r="S204"/>
  <c r="P205"/>
  <c r="Q205"/>
  <c r="R205"/>
  <c r="S205"/>
  <c r="P206"/>
  <c r="Q206"/>
  <c r="R206"/>
  <c r="S206"/>
  <c r="P207"/>
  <c r="Q207"/>
  <c r="R207"/>
  <c r="S207"/>
  <c r="P208"/>
  <c r="Q208"/>
  <c r="R208"/>
  <c r="S208"/>
  <c r="P209"/>
  <c r="Q209"/>
  <c r="R209"/>
  <c r="S209"/>
  <c r="P210"/>
  <c r="Q210"/>
  <c r="R210"/>
  <c r="S210"/>
  <c r="P211"/>
  <c r="Q211"/>
  <c r="R211"/>
  <c r="S211"/>
  <c r="P212"/>
  <c r="Q212"/>
  <c r="R212"/>
  <c r="S212"/>
  <c r="P213"/>
  <c r="Q213"/>
  <c r="R213"/>
  <c r="S213"/>
  <c r="P214"/>
  <c r="Q214"/>
  <c r="R214"/>
  <c r="S214"/>
  <c r="P215"/>
  <c r="Q215"/>
  <c r="R215"/>
  <c r="S215"/>
  <c r="P216"/>
  <c r="Q216"/>
  <c r="R216"/>
  <c r="S216"/>
  <c r="P217"/>
  <c r="Q217"/>
  <c r="R217"/>
  <c r="S217"/>
  <c r="P218"/>
  <c r="Q218"/>
  <c r="R218"/>
  <c r="S218"/>
  <c r="P219"/>
  <c r="Q219"/>
  <c r="R219"/>
  <c r="S219"/>
  <c r="P220"/>
  <c r="Q220"/>
  <c r="R220"/>
  <c r="S220"/>
  <c r="P221"/>
  <c r="Q221"/>
  <c r="R221"/>
  <c r="S221"/>
  <c r="P222"/>
  <c r="Q222"/>
  <c r="R222"/>
  <c r="S222"/>
  <c r="P223"/>
  <c r="Q223"/>
  <c r="R223"/>
  <c r="S223"/>
  <c r="P224"/>
  <c r="Q224"/>
  <c r="R224"/>
  <c r="S224"/>
  <c r="P225"/>
  <c r="Q225"/>
  <c r="R225"/>
  <c r="S225"/>
  <c r="P226"/>
  <c r="Q226"/>
  <c r="R226"/>
  <c r="S226"/>
  <c r="P227"/>
  <c r="Q227"/>
  <c r="R227"/>
  <c r="S227"/>
  <c r="P228"/>
  <c r="Q228"/>
  <c r="R228"/>
  <c r="S228"/>
  <c r="P229"/>
  <c r="Q229"/>
  <c r="R229"/>
  <c r="S229"/>
  <c r="P230"/>
  <c r="Q230"/>
  <c r="R230"/>
  <c r="S230"/>
  <c r="P231"/>
  <c r="Q231"/>
  <c r="R231"/>
  <c r="S231"/>
  <c r="P232"/>
  <c r="Q232"/>
  <c r="R232"/>
  <c r="S232"/>
  <c r="P233"/>
  <c r="Q233"/>
  <c r="R233"/>
  <c r="S233"/>
  <c r="P234"/>
  <c r="Q234"/>
  <c r="R234"/>
  <c r="S234"/>
  <c r="P235"/>
  <c r="Q235"/>
  <c r="R235"/>
  <c r="S235"/>
  <c r="P236"/>
  <c r="Q236"/>
  <c r="R236"/>
  <c r="S236"/>
  <c r="P237"/>
  <c r="Q237"/>
  <c r="R237"/>
  <c r="S237"/>
  <c r="P238"/>
  <c r="Q238"/>
  <c r="R238"/>
  <c r="S238"/>
  <c r="P239"/>
  <c r="Q239"/>
  <c r="R239"/>
  <c r="S239"/>
  <c r="P240"/>
  <c r="Q240"/>
  <c r="R240"/>
  <c r="S240"/>
  <c r="P241"/>
  <c r="Q241"/>
  <c r="R241"/>
  <c r="S241"/>
  <c r="P242"/>
  <c r="Q242"/>
  <c r="R242"/>
  <c r="S242"/>
  <c r="P243"/>
  <c r="Q243"/>
  <c r="R243"/>
  <c r="S243"/>
  <c r="P244"/>
  <c r="Q244"/>
  <c r="R244"/>
  <c r="S244"/>
  <c r="P245"/>
  <c r="Q245"/>
  <c r="R245"/>
  <c r="S245"/>
  <c r="P246"/>
  <c r="Q246"/>
  <c r="R246"/>
  <c r="S246"/>
  <c r="P247"/>
  <c r="Q247"/>
  <c r="R247"/>
  <c r="S247"/>
  <c r="P248"/>
  <c r="Q248"/>
  <c r="R248"/>
  <c r="S248"/>
  <c r="P249"/>
  <c r="Q249"/>
  <c r="R249"/>
  <c r="S249"/>
  <c r="P250"/>
  <c r="Q250"/>
  <c r="R250"/>
  <c r="S250"/>
  <c r="P251"/>
  <c r="Q251"/>
  <c r="R251"/>
  <c r="S251"/>
  <c r="P252"/>
  <c r="Q252"/>
  <c r="R252"/>
  <c r="S252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H2" i="3"/>
  <c r="H3"/>
  <c r="I2"/>
  <c r="I3"/>
  <c r="I4"/>
  <c r="BW5" i="1"/>
  <c r="BZ15"/>
  <c r="BZ14"/>
  <c r="BZ13"/>
  <c r="BZ12"/>
  <c r="BZ11"/>
  <c r="BZ10"/>
  <c r="BZ9"/>
  <c r="BZ8"/>
  <c r="BZ7"/>
  <c r="BZ6"/>
  <c r="BZ5"/>
  <c r="BZ4"/>
  <c r="BZ3"/>
  <c r="BY15"/>
  <c r="BY14"/>
  <c r="BY13"/>
  <c r="BY12"/>
  <c r="BY11"/>
  <c r="BY10"/>
  <c r="BY9"/>
  <c r="BY8"/>
  <c r="BY7"/>
  <c r="BY6"/>
  <c r="BY5"/>
  <c r="BY4"/>
  <c r="BY3"/>
  <c r="BX15"/>
  <c r="BX14"/>
  <c r="BX13"/>
  <c r="BX12"/>
  <c r="BX11"/>
  <c r="BX10"/>
  <c r="BX9"/>
  <c r="BX8"/>
  <c r="BX7"/>
  <c r="BX6"/>
  <c r="BX5"/>
  <c r="BX4"/>
  <c r="BX3"/>
  <c r="BW15"/>
  <c r="O2" i="2"/>
  <c r="O3"/>
  <c r="O4"/>
  <c r="O5"/>
  <c r="O6"/>
  <c r="O7"/>
  <c r="O8"/>
  <c r="O9"/>
  <c r="O10"/>
  <c r="O11"/>
  <c r="O12"/>
  <c r="O13"/>
  <c r="O14"/>
  <c r="O15"/>
  <c r="O16"/>
  <c r="O17"/>
  <c r="K19" i="3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3"/>
  <c r="K4"/>
  <c r="K5"/>
  <c r="K6"/>
  <c r="K7"/>
  <c r="K8"/>
  <c r="K9"/>
  <c r="K10"/>
  <c r="K11"/>
  <c r="K12"/>
  <c r="K13"/>
  <c r="K14"/>
  <c r="K15"/>
  <c r="K16"/>
  <c r="K17"/>
  <c r="K18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AX3" i="2"/>
  <c r="AX4"/>
  <c r="AX5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60"/>
  <c r="AX61"/>
  <c r="AX62"/>
  <c r="AX63"/>
  <c r="AX64"/>
  <c r="AX65"/>
  <c r="AX66"/>
  <c r="AX67"/>
  <c r="AX68"/>
  <c r="AX69"/>
  <c r="AX70"/>
  <c r="AX71"/>
  <c r="AX72"/>
  <c r="AX73"/>
  <c r="AX74"/>
  <c r="AX75"/>
  <c r="AX76"/>
  <c r="AX77"/>
  <c r="AX78"/>
  <c r="AX79"/>
  <c r="AX80"/>
  <c r="AX81"/>
  <c r="AX82"/>
  <c r="AX83"/>
  <c r="AX84"/>
  <c r="AX85"/>
  <c r="AX86"/>
  <c r="AX87"/>
  <c r="AX88"/>
  <c r="AX89"/>
  <c r="AX90"/>
  <c r="AX91"/>
  <c r="AX92"/>
  <c r="AX93"/>
  <c r="AX94"/>
  <c r="AX95"/>
  <c r="AX96"/>
  <c r="AX97"/>
  <c r="AX98"/>
  <c r="AX99"/>
  <c r="AX100"/>
  <c r="AX101"/>
  <c r="AX102"/>
  <c r="AX103"/>
  <c r="AX104"/>
  <c r="AX105"/>
  <c r="AX106"/>
  <c r="AX107"/>
  <c r="AX108"/>
  <c r="AX109"/>
  <c r="AX110"/>
  <c r="AX111"/>
  <c r="AX112"/>
  <c r="AX113"/>
  <c r="AX114"/>
  <c r="AX115"/>
  <c r="AX116"/>
  <c r="AX117"/>
  <c r="AX118"/>
  <c r="AX119"/>
  <c r="AX120"/>
  <c r="AX121"/>
  <c r="AX122"/>
  <c r="AX123"/>
  <c r="AX124"/>
  <c r="AX125"/>
  <c r="AX126"/>
  <c r="AX127"/>
  <c r="AX128"/>
  <c r="AX129"/>
  <c r="AX130"/>
  <c r="AX131"/>
  <c r="AX132"/>
  <c r="AX133"/>
  <c r="AX134"/>
  <c r="AX135"/>
  <c r="AX136"/>
  <c r="AX137"/>
  <c r="AX138"/>
  <c r="AX139"/>
  <c r="AX140"/>
  <c r="AX141"/>
  <c r="AX142"/>
  <c r="AX143"/>
  <c r="AX144"/>
  <c r="AX145"/>
  <c r="AX146"/>
  <c r="AX147"/>
  <c r="AX148"/>
  <c r="AX149"/>
  <c r="AX150"/>
  <c r="AX151"/>
  <c r="AX152"/>
  <c r="AX153"/>
  <c r="AX154"/>
  <c r="AX155"/>
  <c r="AX156"/>
  <c r="AX157"/>
  <c r="AX158"/>
  <c r="AX159"/>
  <c r="AX160"/>
  <c r="AX161"/>
  <c r="AX162"/>
  <c r="AX163"/>
  <c r="AX164"/>
  <c r="AX165"/>
  <c r="AX166"/>
  <c r="AX167"/>
  <c r="AX168"/>
  <c r="AX169"/>
  <c r="AX170"/>
  <c r="AX171"/>
  <c r="AX172"/>
  <c r="AX173"/>
  <c r="AX174"/>
  <c r="AX175"/>
  <c r="AX176"/>
  <c r="AX177"/>
  <c r="AX178"/>
  <c r="AX179"/>
  <c r="AX180"/>
  <c r="AX181"/>
  <c r="AX182"/>
  <c r="AX183"/>
  <c r="AX184"/>
  <c r="AX185"/>
  <c r="AX186"/>
  <c r="AX187"/>
  <c r="AX188"/>
  <c r="AX189"/>
  <c r="AX190"/>
  <c r="AX191"/>
  <c r="AX192"/>
  <c r="AX193"/>
  <c r="AX194"/>
  <c r="AX195"/>
  <c r="AX196"/>
  <c r="AX197"/>
  <c r="AX198"/>
  <c r="AX199"/>
  <c r="AX200"/>
  <c r="AX201"/>
  <c r="AX202"/>
  <c r="AX203"/>
  <c r="AX204"/>
  <c r="AX205"/>
  <c r="AX206"/>
  <c r="AX207"/>
  <c r="AX208"/>
  <c r="AX209"/>
  <c r="AX210"/>
  <c r="AX211"/>
  <c r="AX212"/>
  <c r="AX213"/>
  <c r="AX214"/>
  <c r="AX215"/>
  <c r="AX216"/>
  <c r="AX217"/>
  <c r="AX218"/>
  <c r="AX219"/>
  <c r="AX220"/>
  <c r="AX221"/>
  <c r="AX222"/>
  <c r="AX223"/>
  <c r="AX224"/>
  <c r="AX225"/>
  <c r="AX226"/>
  <c r="AX227"/>
  <c r="AX228"/>
  <c r="AX229"/>
  <c r="AX230"/>
  <c r="AX231"/>
  <c r="AX232"/>
  <c r="AX233"/>
  <c r="AX234"/>
  <c r="AX235"/>
  <c r="AX236"/>
  <c r="AX237"/>
  <c r="AX238"/>
  <c r="AX239"/>
  <c r="AX240"/>
  <c r="AX241"/>
  <c r="AX242"/>
  <c r="AX243"/>
  <c r="AX244"/>
  <c r="AX245"/>
  <c r="AX246"/>
  <c r="AX247"/>
  <c r="AX248"/>
  <c r="AX249"/>
  <c r="AX250"/>
  <c r="AX251"/>
  <c r="AX252"/>
  <c r="AX2"/>
  <c r="AG2" i="5"/>
  <c r="AG3"/>
  <c r="AG4"/>
  <c r="AG5"/>
  <c r="BI3"/>
  <c r="BJ3"/>
  <c r="BK3"/>
  <c r="BI4"/>
  <c r="BJ4"/>
  <c r="BK4"/>
  <c r="BI5"/>
  <c r="BJ5"/>
  <c r="BK5"/>
  <c r="BI6"/>
  <c r="BJ6"/>
  <c r="BK6"/>
  <c r="BI7"/>
  <c r="BJ7"/>
  <c r="BK7"/>
  <c r="BI8"/>
  <c r="BJ8"/>
  <c r="BK8"/>
  <c r="BI9"/>
  <c r="BJ9"/>
  <c r="BK9"/>
  <c r="BI10"/>
  <c r="BJ10"/>
  <c r="BK10"/>
  <c r="BI11"/>
  <c r="BJ11"/>
  <c r="BK11"/>
  <c r="BI12"/>
  <c r="BJ12"/>
  <c r="BK12"/>
  <c r="BI13"/>
  <c r="BJ13"/>
  <c r="BK13"/>
  <c r="BI14"/>
  <c r="BJ14"/>
  <c r="BK14"/>
  <c r="BI15"/>
  <c r="BJ15"/>
  <c r="BK15"/>
  <c r="BI16"/>
  <c r="BJ16"/>
  <c r="BK16"/>
  <c r="BI17"/>
  <c r="BJ17"/>
  <c r="BK17"/>
  <c r="BI18"/>
  <c r="BJ18"/>
  <c r="BK18"/>
  <c r="BI19"/>
  <c r="BJ19"/>
  <c r="BK19"/>
  <c r="BI20"/>
  <c r="BJ20"/>
  <c r="BK20"/>
  <c r="BI21"/>
  <c r="BJ21"/>
  <c r="BK21"/>
  <c r="BI22"/>
  <c r="BJ22"/>
  <c r="BK22"/>
  <c r="BI23"/>
  <c r="BJ23"/>
  <c r="BK23"/>
  <c r="BI24"/>
  <c r="BJ24"/>
  <c r="BK24"/>
  <c r="BI25"/>
  <c r="BJ25"/>
  <c r="BK25"/>
  <c r="BI26"/>
  <c r="BJ26"/>
  <c r="BK26"/>
  <c r="BI27"/>
  <c r="BJ27"/>
  <c r="BK27"/>
  <c r="BI28"/>
  <c r="BJ28"/>
  <c r="BK28"/>
  <c r="BI29"/>
  <c r="BJ29"/>
  <c r="BK29"/>
  <c r="BI30"/>
  <c r="BJ30"/>
  <c r="BK30"/>
  <c r="BI31"/>
  <c r="BJ31"/>
  <c r="BK31"/>
  <c r="BI32"/>
  <c r="BJ32"/>
  <c r="BK32"/>
  <c r="BI33"/>
  <c r="BJ33"/>
  <c r="BK33"/>
  <c r="BI34"/>
  <c r="BJ34"/>
  <c r="BK34"/>
  <c r="BI35"/>
  <c r="BJ35"/>
  <c r="BK35"/>
  <c r="BI36"/>
  <c r="BJ36"/>
  <c r="BK36"/>
  <c r="BI37"/>
  <c r="BJ37"/>
  <c r="BK37"/>
  <c r="BI38"/>
  <c r="BJ38"/>
  <c r="BK38"/>
  <c r="BI39"/>
  <c r="BJ39"/>
  <c r="BK39"/>
  <c r="BI40"/>
  <c r="BJ40"/>
  <c r="BK40"/>
  <c r="BI41"/>
  <c r="BJ41"/>
  <c r="BK41"/>
  <c r="BI42"/>
  <c r="BJ42"/>
  <c r="BK42"/>
  <c r="BI43"/>
  <c r="BJ43"/>
  <c r="BK43"/>
  <c r="BI44"/>
  <c r="BJ44"/>
  <c r="BK44"/>
  <c r="BI45"/>
  <c r="BJ45"/>
  <c r="BK45"/>
  <c r="BI46"/>
  <c r="BJ46"/>
  <c r="BK46"/>
  <c r="BI47"/>
  <c r="BJ47"/>
  <c r="BK47"/>
  <c r="BI48"/>
  <c r="BJ48"/>
  <c r="BK48"/>
  <c r="BI49"/>
  <c r="BJ49"/>
  <c r="BK49"/>
  <c r="BI50"/>
  <c r="BJ50"/>
  <c r="BK50"/>
  <c r="BI51"/>
  <c r="BJ51"/>
  <c r="BK51"/>
  <c r="BI52"/>
  <c r="BJ52"/>
  <c r="BK52"/>
  <c r="BI53"/>
  <c r="BJ53"/>
  <c r="BK53"/>
  <c r="BI54"/>
  <c r="BJ54"/>
  <c r="BK54"/>
  <c r="BI55"/>
  <c r="BJ55"/>
  <c r="BK55"/>
  <c r="BI56"/>
  <c r="BJ56"/>
  <c r="BK56"/>
  <c r="BI57"/>
  <c r="BJ57"/>
  <c r="BK57"/>
  <c r="BI58"/>
  <c r="BJ58"/>
  <c r="BK58"/>
  <c r="BI59"/>
  <c r="BJ59"/>
  <c r="BK59"/>
  <c r="BI60"/>
  <c r="BJ60"/>
  <c r="BK60"/>
  <c r="BI61"/>
  <c r="BJ61"/>
  <c r="BK61"/>
  <c r="BI62"/>
  <c r="BJ62"/>
  <c r="BK62"/>
  <c r="BI63"/>
  <c r="BJ63"/>
  <c r="BK63"/>
  <c r="BI64"/>
  <c r="BJ64"/>
  <c r="BK64"/>
  <c r="BI65"/>
  <c r="BJ65"/>
  <c r="BK65"/>
  <c r="BI66"/>
  <c r="BJ66"/>
  <c r="BK66"/>
  <c r="BI67"/>
  <c r="BJ67"/>
  <c r="BK67"/>
  <c r="BI68"/>
  <c r="BJ68"/>
  <c r="BK68"/>
  <c r="BI69"/>
  <c r="BJ69"/>
  <c r="BK69"/>
  <c r="BI70"/>
  <c r="BJ70"/>
  <c r="BK70"/>
  <c r="BI71"/>
  <c r="BJ71"/>
  <c r="BK71"/>
  <c r="BI72"/>
  <c r="BJ72"/>
  <c r="BK72"/>
  <c r="BI73"/>
  <c r="BJ73"/>
  <c r="BK73"/>
  <c r="BI74"/>
  <c r="BJ74"/>
  <c r="BK74"/>
  <c r="BI75"/>
  <c r="BJ75"/>
  <c r="BK75"/>
  <c r="BI76"/>
  <c r="BJ76"/>
  <c r="BK76"/>
  <c r="BI77"/>
  <c r="BJ77"/>
  <c r="BK77"/>
  <c r="BI78"/>
  <c r="BJ78"/>
  <c r="BK78"/>
  <c r="BI79"/>
  <c r="BJ79"/>
  <c r="BK79"/>
  <c r="BI80"/>
  <c r="BJ80"/>
  <c r="BK80"/>
  <c r="BI81"/>
  <c r="BJ81"/>
  <c r="BK81"/>
  <c r="BI82"/>
  <c r="BJ82"/>
  <c r="BK82"/>
  <c r="BI83"/>
  <c r="BJ83"/>
  <c r="BK83"/>
  <c r="BI84"/>
  <c r="BJ84"/>
  <c r="BK84"/>
  <c r="BI85"/>
  <c r="BJ85"/>
  <c r="BK85"/>
  <c r="BI86"/>
  <c r="BJ86"/>
  <c r="BK86"/>
  <c r="BI87"/>
  <c r="BJ87"/>
  <c r="BK87"/>
  <c r="BI88"/>
  <c r="BJ88"/>
  <c r="BK88"/>
  <c r="BI89"/>
  <c r="BJ89"/>
  <c r="BK89"/>
  <c r="BI90"/>
  <c r="BJ90"/>
  <c r="BK90"/>
  <c r="BI91"/>
  <c r="BJ91"/>
  <c r="BK91"/>
  <c r="BI92"/>
  <c r="BJ92"/>
  <c r="BK92"/>
  <c r="BI93"/>
  <c r="BJ93"/>
  <c r="BK93"/>
  <c r="BI94"/>
  <c r="BJ94"/>
  <c r="BK94"/>
  <c r="BI95"/>
  <c r="BJ95"/>
  <c r="BK95"/>
  <c r="BI96"/>
  <c r="BJ96"/>
  <c r="BK96"/>
  <c r="BI97"/>
  <c r="BJ97"/>
  <c r="BK97"/>
  <c r="BI98"/>
  <c r="BJ98"/>
  <c r="BK98"/>
  <c r="BI99"/>
  <c r="BJ99"/>
  <c r="BK99"/>
  <c r="BI100"/>
  <c r="BJ100"/>
  <c r="BK100"/>
  <c r="BI101"/>
  <c r="BJ101"/>
  <c r="BK101"/>
  <c r="BI102"/>
  <c r="BJ102"/>
  <c r="BK102"/>
  <c r="BI103"/>
  <c r="BJ103"/>
  <c r="BK103"/>
  <c r="BI104"/>
  <c r="BJ104"/>
  <c r="BK104"/>
  <c r="BI105"/>
  <c r="BJ105"/>
  <c r="BK105"/>
  <c r="BI106"/>
  <c r="BJ106"/>
  <c r="BK106"/>
  <c r="BI107"/>
  <c r="BJ107"/>
  <c r="BK107"/>
  <c r="BI108"/>
  <c r="BJ108"/>
  <c r="BK108"/>
  <c r="BI109"/>
  <c r="BJ109"/>
  <c r="BK109"/>
  <c r="BI110"/>
  <c r="BJ110"/>
  <c r="BK110"/>
  <c r="BI111"/>
  <c r="BJ111"/>
  <c r="BK111"/>
  <c r="BI112"/>
  <c r="BJ112"/>
  <c r="BK112"/>
  <c r="BI113"/>
  <c r="BJ113"/>
  <c r="BK113"/>
  <c r="BI114"/>
  <c r="BJ114"/>
  <c r="BK114"/>
  <c r="BI115"/>
  <c r="BJ115"/>
  <c r="BK115"/>
  <c r="BI116"/>
  <c r="BJ116"/>
  <c r="BK116"/>
  <c r="BI117"/>
  <c r="BJ117"/>
  <c r="BK117"/>
  <c r="BI118"/>
  <c r="BJ118"/>
  <c r="BK118"/>
  <c r="BI119"/>
  <c r="BJ119"/>
  <c r="BK119"/>
  <c r="BI120"/>
  <c r="BJ120"/>
  <c r="BK120"/>
  <c r="BI121"/>
  <c r="BJ121"/>
  <c r="BK121"/>
  <c r="BI122"/>
  <c r="BJ122"/>
  <c r="BK122"/>
  <c r="BI123"/>
  <c r="BJ123"/>
  <c r="BK123"/>
  <c r="BI124"/>
  <c r="BJ124"/>
  <c r="BK124"/>
  <c r="BI125"/>
  <c r="BJ125"/>
  <c r="BK125"/>
  <c r="BI126"/>
  <c r="BJ126"/>
  <c r="BK126"/>
  <c r="BI127"/>
  <c r="BJ127"/>
  <c r="BK127"/>
  <c r="BI128"/>
  <c r="BJ128"/>
  <c r="BK128"/>
  <c r="BI129"/>
  <c r="BJ129"/>
  <c r="BK129"/>
  <c r="BI130"/>
  <c r="BJ130"/>
  <c r="BK130"/>
  <c r="BI131"/>
  <c r="BJ131"/>
  <c r="BK131"/>
  <c r="BI132"/>
  <c r="BJ132"/>
  <c r="BK132"/>
  <c r="BI133"/>
  <c r="BJ133"/>
  <c r="BK133"/>
  <c r="BI134"/>
  <c r="BJ134"/>
  <c r="BK134"/>
  <c r="BI135"/>
  <c r="BJ135"/>
  <c r="BK135"/>
  <c r="BI136"/>
  <c r="BJ136"/>
  <c r="BK136"/>
  <c r="BI137"/>
  <c r="BJ137"/>
  <c r="BK137"/>
  <c r="BI138"/>
  <c r="BJ138"/>
  <c r="BK138"/>
  <c r="BI139"/>
  <c r="BJ139"/>
  <c r="BK139"/>
  <c r="BI140"/>
  <c r="BJ140"/>
  <c r="BK140"/>
  <c r="BI141"/>
  <c r="BJ141"/>
  <c r="BK141"/>
  <c r="BI142"/>
  <c r="BJ142"/>
  <c r="BK142"/>
  <c r="BI143"/>
  <c r="BJ143"/>
  <c r="BK143"/>
  <c r="BI144"/>
  <c r="BJ144"/>
  <c r="BK144"/>
  <c r="BI145"/>
  <c r="BJ145"/>
  <c r="BK145"/>
  <c r="BI146"/>
  <c r="BJ146"/>
  <c r="BK146"/>
  <c r="BI147"/>
  <c r="BJ147"/>
  <c r="BK147"/>
  <c r="BI148"/>
  <c r="BJ148"/>
  <c r="BK148"/>
  <c r="BI149"/>
  <c r="BJ149"/>
  <c r="BK149"/>
  <c r="BI150"/>
  <c r="BJ150"/>
  <c r="BK150"/>
  <c r="BI151"/>
  <c r="BJ151"/>
  <c r="BK151"/>
  <c r="BI152"/>
  <c r="BJ152"/>
  <c r="BK152"/>
  <c r="BI153"/>
  <c r="BJ153"/>
  <c r="BK153"/>
  <c r="BI154"/>
  <c r="BJ154"/>
  <c r="BK154"/>
  <c r="BI155"/>
  <c r="BJ155"/>
  <c r="BK155"/>
  <c r="BI156"/>
  <c r="BJ156"/>
  <c r="BK156"/>
  <c r="BI157"/>
  <c r="BJ157"/>
  <c r="BK157"/>
  <c r="BI158"/>
  <c r="BJ158"/>
  <c r="BK158"/>
  <c r="BI159"/>
  <c r="BJ159"/>
  <c r="BK159"/>
  <c r="BI160"/>
  <c r="BJ160"/>
  <c r="BK160"/>
  <c r="BI161"/>
  <c r="BJ161"/>
  <c r="BK161"/>
  <c r="BI162"/>
  <c r="BJ162"/>
  <c r="BK162"/>
  <c r="BI163"/>
  <c r="BJ163"/>
  <c r="BK163"/>
  <c r="BI164"/>
  <c r="BJ164"/>
  <c r="BK164"/>
  <c r="BI165"/>
  <c r="BJ165"/>
  <c r="BK165"/>
  <c r="BI166"/>
  <c r="BJ166"/>
  <c r="BK166"/>
  <c r="BI167"/>
  <c r="BJ167"/>
  <c r="BK167"/>
  <c r="BI168"/>
  <c r="BJ168"/>
  <c r="BK168"/>
  <c r="BI169"/>
  <c r="BJ169"/>
  <c r="BK169"/>
  <c r="BI170"/>
  <c r="BJ170"/>
  <c r="BK170"/>
  <c r="BI171"/>
  <c r="BJ171"/>
  <c r="BK171"/>
  <c r="BI172"/>
  <c r="BJ172"/>
  <c r="BK172"/>
  <c r="BI173"/>
  <c r="BJ173"/>
  <c r="BK173"/>
  <c r="BI174"/>
  <c r="BJ174"/>
  <c r="BK174"/>
  <c r="BI175"/>
  <c r="BJ175"/>
  <c r="BK175"/>
  <c r="BI176"/>
  <c r="BJ176"/>
  <c r="BK176"/>
  <c r="BI177"/>
  <c r="BJ177"/>
  <c r="BK177"/>
  <c r="BI178"/>
  <c r="BJ178"/>
  <c r="BK178"/>
  <c r="BI179"/>
  <c r="BJ179"/>
  <c r="BK179"/>
  <c r="BI180"/>
  <c r="BJ180"/>
  <c r="BK180"/>
  <c r="BI181"/>
  <c r="BJ181"/>
  <c r="BK181"/>
  <c r="BI182"/>
  <c r="BJ182"/>
  <c r="BK182"/>
  <c r="BI183"/>
  <c r="BJ183"/>
  <c r="BK183"/>
  <c r="BI184"/>
  <c r="BJ184"/>
  <c r="BK184"/>
  <c r="BI185"/>
  <c r="BJ185"/>
  <c r="BK185"/>
  <c r="BI186"/>
  <c r="BJ186"/>
  <c r="BK186"/>
  <c r="BI187"/>
  <c r="BJ187"/>
  <c r="BK187"/>
  <c r="BI188"/>
  <c r="BJ188"/>
  <c r="BK188"/>
  <c r="BI189"/>
  <c r="BJ189"/>
  <c r="BK189"/>
  <c r="BI190"/>
  <c r="BJ190"/>
  <c r="BK190"/>
  <c r="BI191"/>
  <c r="BJ191"/>
  <c r="BK191"/>
  <c r="BI192"/>
  <c r="BJ192"/>
  <c r="BK192"/>
  <c r="BI193"/>
  <c r="BJ193"/>
  <c r="BK193"/>
  <c r="BI194"/>
  <c r="BJ194"/>
  <c r="BK194"/>
  <c r="BI195"/>
  <c r="BJ195"/>
  <c r="BK195"/>
  <c r="BI196"/>
  <c r="BJ196"/>
  <c r="BK196"/>
  <c r="BI197"/>
  <c r="BJ197"/>
  <c r="BK197"/>
  <c r="BI198"/>
  <c r="BJ198"/>
  <c r="BK198"/>
  <c r="BI199"/>
  <c r="BJ199"/>
  <c r="BK199"/>
  <c r="BI200"/>
  <c r="BJ200"/>
  <c r="BK200"/>
  <c r="BI201"/>
  <c r="BJ201"/>
  <c r="BK201"/>
  <c r="BI202"/>
  <c r="BJ202"/>
  <c r="BK202"/>
  <c r="BI203"/>
  <c r="BJ203"/>
  <c r="BK203"/>
  <c r="BI204"/>
  <c r="BJ204"/>
  <c r="BK204"/>
  <c r="BI205"/>
  <c r="BJ205"/>
  <c r="BK205"/>
  <c r="BI206"/>
  <c r="BJ206"/>
  <c r="BK206"/>
  <c r="BI207"/>
  <c r="BJ207"/>
  <c r="BK207"/>
  <c r="BI208"/>
  <c r="BJ208"/>
  <c r="BK208"/>
  <c r="BI209"/>
  <c r="BJ209"/>
  <c r="BK209"/>
  <c r="BI210"/>
  <c r="BJ210"/>
  <c r="BK210"/>
  <c r="BI211"/>
  <c r="BJ211"/>
  <c r="BK211"/>
  <c r="BI212"/>
  <c r="BJ212"/>
  <c r="BK212"/>
  <c r="BI213"/>
  <c r="BJ213"/>
  <c r="BK213"/>
  <c r="BI214"/>
  <c r="BJ214"/>
  <c r="BK214"/>
  <c r="BI215"/>
  <c r="BJ215"/>
  <c r="BK215"/>
  <c r="BI216"/>
  <c r="BJ216"/>
  <c r="BK216"/>
  <c r="BI217"/>
  <c r="BJ217"/>
  <c r="BK217"/>
  <c r="BI218"/>
  <c r="BJ218"/>
  <c r="BK218"/>
  <c r="BI219"/>
  <c r="BJ219"/>
  <c r="BK219"/>
  <c r="BI220"/>
  <c r="BJ220"/>
  <c r="BK220"/>
  <c r="BI221"/>
  <c r="BJ221"/>
  <c r="BK221"/>
  <c r="BI222"/>
  <c r="BJ222"/>
  <c r="BK222"/>
  <c r="BI223"/>
  <c r="BJ223"/>
  <c r="BK223"/>
  <c r="BI224"/>
  <c r="BJ224"/>
  <c r="BK224"/>
  <c r="BI225"/>
  <c r="BJ225"/>
  <c r="BK225"/>
  <c r="BI226"/>
  <c r="BJ226"/>
  <c r="BK226"/>
  <c r="BI227"/>
  <c r="BJ227"/>
  <c r="BK227"/>
  <c r="BI228"/>
  <c r="BJ228"/>
  <c r="BK228"/>
  <c r="BI229"/>
  <c r="BJ229"/>
  <c r="BK229"/>
  <c r="BI230"/>
  <c r="BJ230"/>
  <c r="BK230"/>
  <c r="BI231"/>
  <c r="BJ231"/>
  <c r="BK231"/>
  <c r="BI232"/>
  <c r="BJ232"/>
  <c r="BK232"/>
  <c r="BI233"/>
  <c r="BJ233"/>
  <c r="BK233"/>
  <c r="BI234"/>
  <c r="BJ234"/>
  <c r="BK234"/>
  <c r="BI235"/>
  <c r="BJ235"/>
  <c r="BK235"/>
  <c r="BI236"/>
  <c r="BJ236"/>
  <c r="BK236"/>
  <c r="BI237"/>
  <c r="BJ237"/>
  <c r="BK237"/>
  <c r="BI238"/>
  <c r="BJ238"/>
  <c r="BK238"/>
  <c r="BI239"/>
  <c r="BJ239"/>
  <c r="BK239"/>
  <c r="BI240"/>
  <c r="BJ240"/>
  <c r="BK240"/>
  <c r="BI241"/>
  <c r="BJ241"/>
  <c r="BK241"/>
  <c r="BI242"/>
  <c r="BJ242"/>
  <c r="BK242"/>
  <c r="BI243"/>
  <c r="BJ243"/>
  <c r="BK243"/>
  <c r="BI244"/>
  <c r="BJ244"/>
  <c r="BK244"/>
  <c r="BI245"/>
  <c r="BJ245"/>
  <c r="BK245"/>
  <c r="BI246"/>
  <c r="BJ246"/>
  <c r="BK246"/>
  <c r="BI247"/>
  <c r="BJ247"/>
  <c r="BK247"/>
  <c r="BI248"/>
  <c r="BJ248"/>
  <c r="BK248"/>
  <c r="BI249"/>
  <c r="BJ249"/>
  <c r="BK249"/>
  <c r="BI250"/>
  <c r="BJ250"/>
  <c r="BK250"/>
  <c r="BI251"/>
  <c r="BJ251"/>
  <c r="BK251"/>
  <c r="BI252"/>
  <c r="BJ252"/>
  <c r="BK252"/>
  <c r="BK2"/>
  <c r="BJ2"/>
  <c r="BI2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60"/>
  <c r="AG161"/>
  <c r="AG162"/>
  <c r="AG163"/>
  <c r="AG164"/>
  <c r="AG165"/>
  <c r="AG166"/>
  <c r="AG167"/>
  <c r="AG168"/>
  <c r="AG169"/>
  <c r="AG170"/>
  <c r="AG171"/>
  <c r="AG172"/>
  <c r="AG173"/>
  <c r="AG174"/>
  <c r="AG175"/>
  <c r="AG176"/>
  <c r="AG177"/>
  <c r="AG178"/>
  <c r="AG179"/>
  <c r="AG180"/>
  <c r="AG181"/>
  <c r="AG182"/>
  <c r="AG183"/>
  <c r="AG184"/>
  <c r="AG185"/>
  <c r="AG186"/>
  <c r="AG187"/>
  <c r="AG188"/>
  <c r="AG189"/>
  <c r="AG190"/>
  <c r="AG191"/>
  <c r="AG192"/>
  <c r="AG193"/>
  <c r="AG194"/>
  <c r="AG195"/>
  <c r="AG196"/>
  <c r="AG197"/>
  <c r="AG198"/>
  <c r="AG199"/>
  <c r="AG200"/>
  <c r="AG201"/>
  <c r="AG202"/>
  <c r="AG203"/>
  <c r="AG204"/>
  <c r="AG205"/>
  <c r="AG206"/>
  <c r="AG207"/>
  <c r="AG208"/>
  <c r="AG209"/>
  <c r="AG210"/>
  <c r="AG211"/>
  <c r="AG212"/>
  <c r="AG213"/>
  <c r="AG214"/>
  <c r="AG215"/>
  <c r="AG216"/>
  <c r="AG217"/>
  <c r="AG218"/>
  <c r="AG219"/>
  <c r="AG220"/>
  <c r="AG221"/>
  <c r="AG222"/>
  <c r="AG223"/>
  <c r="AG224"/>
  <c r="AG225"/>
  <c r="AG226"/>
  <c r="AG227"/>
  <c r="AG228"/>
  <c r="AG229"/>
  <c r="AG230"/>
  <c r="AG231"/>
  <c r="AG232"/>
  <c r="AG233"/>
  <c r="AG234"/>
  <c r="AG235"/>
  <c r="AG236"/>
  <c r="AG237"/>
  <c r="AG238"/>
  <c r="AG239"/>
  <c r="AG240"/>
  <c r="AG241"/>
  <c r="AG242"/>
  <c r="AG243"/>
  <c r="AG244"/>
  <c r="AG245"/>
  <c r="AG246"/>
  <c r="AG247"/>
  <c r="AG248"/>
  <c r="AG249"/>
  <c r="AG250"/>
  <c r="AG251"/>
  <c r="AG252"/>
  <c r="AD3"/>
  <c r="AE3"/>
  <c r="AF3"/>
  <c r="AD4"/>
  <c r="AE4"/>
  <c r="AF4"/>
  <c r="AD5"/>
  <c r="AE5"/>
  <c r="AF5"/>
  <c r="AD6"/>
  <c r="AE6"/>
  <c r="AF6"/>
  <c r="AD7"/>
  <c r="AE7"/>
  <c r="AF7"/>
  <c r="AD8"/>
  <c r="AE8"/>
  <c r="AF8"/>
  <c r="AD9"/>
  <c r="AE9"/>
  <c r="AF9"/>
  <c r="AD10"/>
  <c r="AE10"/>
  <c r="AF10"/>
  <c r="AD11"/>
  <c r="AE11"/>
  <c r="AF11"/>
  <c r="AD12"/>
  <c r="AE12"/>
  <c r="AF12"/>
  <c r="AD13"/>
  <c r="AE13"/>
  <c r="AF13"/>
  <c r="AD14"/>
  <c r="AE14"/>
  <c r="AF14"/>
  <c r="AD15"/>
  <c r="AE15"/>
  <c r="AF15"/>
  <c r="AD16"/>
  <c r="AE16"/>
  <c r="AF16"/>
  <c r="AD17"/>
  <c r="AE17"/>
  <c r="AF17"/>
  <c r="AD18"/>
  <c r="AE18"/>
  <c r="AF18"/>
  <c r="AD19"/>
  <c r="AE19"/>
  <c r="AF19"/>
  <c r="AD20"/>
  <c r="AE20"/>
  <c r="AF20"/>
  <c r="AD21"/>
  <c r="AE21"/>
  <c r="AF21"/>
  <c r="AD22"/>
  <c r="AE22"/>
  <c r="AF22"/>
  <c r="AD23"/>
  <c r="AE23"/>
  <c r="AF23"/>
  <c r="AD24"/>
  <c r="AE24"/>
  <c r="AF24"/>
  <c r="AD25"/>
  <c r="AE25"/>
  <c r="AF25"/>
  <c r="AD26"/>
  <c r="AE26"/>
  <c r="AF26"/>
  <c r="AD27"/>
  <c r="AE27"/>
  <c r="AF27"/>
  <c r="AD28"/>
  <c r="AE28"/>
  <c r="AF28"/>
  <c r="AD29"/>
  <c r="AE29"/>
  <c r="AF29"/>
  <c r="AD30"/>
  <c r="AE30"/>
  <c r="AF30"/>
  <c r="AD31"/>
  <c r="AE31"/>
  <c r="AF31"/>
  <c r="AD32"/>
  <c r="AE32"/>
  <c r="AF32"/>
  <c r="AD33"/>
  <c r="AE33"/>
  <c r="AF33"/>
  <c r="AD34"/>
  <c r="AE34"/>
  <c r="AF34"/>
  <c r="AD35"/>
  <c r="AE35"/>
  <c r="AF35"/>
  <c r="AD36"/>
  <c r="AE36"/>
  <c r="AF36"/>
  <c r="AD37"/>
  <c r="AE37"/>
  <c r="AF37"/>
  <c r="AD38"/>
  <c r="AE38"/>
  <c r="AF38"/>
  <c r="AD39"/>
  <c r="AE39"/>
  <c r="AF39"/>
  <c r="AD40"/>
  <c r="AE40"/>
  <c r="AF40"/>
  <c r="AD41"/>
  <c r="AE41"/>
  <c r="AF41"/>
  <c r="AD42"/>
  <c r="AE42"/>
  <c r="AF42"/>
  <c r="AD43"/>
  <c r="AE43"/>
  <c r="AF43"/>
  <c r="AD44"/>
  <c r="AE44"/>
  <c r="AF44"/>
  <c r="AD45"/>
  <c r="AE45"/>
  <c r="AF45"/>
  <c r="AD46"/>
  <c r="AE46"/>
  <c r="AF46"/>
  <c r="AD47"/>
  <c r="AE47"/>
  <c r="AF47"/>
  <c r="AD48"/>
  <c r="AE48"/>
  <c r="AF48"/>
  <c r="AD49"/>
  <c r="AE49"/>
  <c r="AF49"/>
  <c r="AD50"/>
  <c r="AE50"/>
  <c r="AF50"/>
  <c r="AD51"/>
  <c r="AE51"/>
  <c r="AF51"/>
  <c r="AD52"/>
  <c r="AE52"/>
  <c r="AF52"/>
  <c r="AD53"/>
  <c r="AE53"/>
  <c r="AF53"/>
  <c r="AD54"/>
  <c r="AE54"/>
  <c r="AF54"/>
  <c r="AD55"/>
  <c r="AE55"/>
  <c r="AF55"/>
  <c r="AD56"/>
  <c r="AE56"/>
  <c r="AF56"/>
  <c r="AD57"/>
  <c r="AE57"/>
  <c r="AF57"/>
  <c r="AD58"/>
  <c r="AE58"/>
  <c r="AF58"/>
  <c r="AD59"/>
  <c r="AE59"/>
  <c r="AF59"/>
  <c r="AD60"/>
  <c r="AE60"/>
  <c r="AF60"/>
  <c r="AD61"/>
  <c r="AE61"/>
  <c r="AF61"/>
  <c r="AD62"/>
  <c r="AE62"/>
  <c r="AF62"/>
  <c r="AD63"/>
  <c r="AE63"/>
  <c r="AF63"/>
  <c r="AD64"/>
  <c r="AE64"/>
  <c r="AF64"/>
  <c r="AD65"/>
  <c r="AE65"/>
  <c r="AF65"/>
  <c r="AD66"/>
  <c r="AE66"/>
  <c r="AF66"/>
  <c r="AD67"/>
  <c r="AE67"/>
  <c r="AF67"/>
  <c r="AD68"/>
  <c r="AE68"/>
  <c r="AF68"/>
  <c r="AD69"/>
  <c r="AE69"/>
  <c r="AF69"/>
  <c r="AD70"/>
  <c r="AE70"/>
  <c r="AF70"/>
  <c r="AD71"/>
  <c r="AE71"/>
  <c r="AF71"/>
  <c r="AD72"/>
  <c r="AE72"/>
  <c r="AF72"/>
  <c r="AD73"/>
  <c r="AE73"/>
  <c r="AF73"/>
  <c r="AD74"/>
  <c r="AE74"/>
  <c r="AF74"/>
  <c r="AD75"/>
  <c r="AE75"/>
  <c r="AF75"/>
  <c r="AD76"/>
  <c r="AE76"/>
  <c r="AF76"/>
  <c r="AD77"/>
  <c r="AE77"/>
  <c r="AF77"/>
  <c r="AD78"/>
  <c r="AE78"/>
  <c r="AF78"/>
  <c r="AD79"/>
  <c r="AE79"/>
  <c r="AF79"/>
  <c r="AD80"/>
  <c r="AE80"/>
  <c r="AF80"/>
  <c r="AD81"/>
  <c r="AE81"/>
  <c r="AF81"/>
  <c r="AD82"/>
  <c r="AE82"/>
  <c r="AF82"/>
  <c r="AD83"/>
  <c r="AE83"/>
  <c r="AF83"/>
  <c r="AD84"/>
  <c r="AE84"/>
  <c r="AF84"/>
  <c r="AD85"/>
  <c r="AE85"/>
  <c r="AF85"/>
  <c r="AD86"/>
  <c r="AE86"/>
  <c r="AF86"/>
  <c r="AD87"/>
  <c r="AE87"/>
  <c r="AF87"/>
  <c r="AD88"/>
  <c r="AE88"/>
  <c r="AF88"/>
  <c r="AD89"/>
  <c r="AE89"/>
  <c r="AF89"/>
  <c r="AD90"/>
  <c r="AE90"/>
  <c r="AF90"/>
  <c r="AD91"/>
  <c r="AE91"/>
  <c r="AF91"/>
  <c r="AD92"/>
  <c r="AE92"/>
  <c r="AF92"/>
  <c r="AD93"/>
  <c r="AE93"/>
  <c r="AF93"/>
  <c r="AD94"/>
  <c r="AE94"/>
  <c r="AF94"/>
  <c r="AD95"/>
  <c r="AE95"/>
  <c r="AF95"/>
  <c r="AD96"/>
  <c r="AE96"/>
  <c r="AF96"/>
  <c r="AD97"/>
  <c r="AE97"/>
  <c r="AF97"/>
  <c r="AD98"/>
  <c r="AE98"/>
  <c r="AF98"/>
  <c r="AD99"/>
  <c r="AE99"/>
  <c r="AF99"/>
  <c r="AD100"/>
  <c r="AE100"/>
  <c r="AF100"/>
  <c r="AD101"/>
  <c r="AE101"/>
  <c r="AF101"/>
  <c r="AD102"/>
  <c r="AE102"/>
  <c r="AF102"/>
  <c r="AD103"/>
  <c r="AE103"/>
  <c r="AF103"/>
  <c r="AD104"/>
  <c r="AE104"/>
  <c r="AF104"/>
  <c r="AD105"/>
  <c r="AE105"/>
  <c r="AF105"/>
  <c r="AD106"/>
  <c r="AE106"/>
  <c r="AF106"/>
  <c r="AD107"/>
  <c r="AE107"/>
  <c r="AF107"/>
  <c r="AD108"/>
  <c r="AE108"/>
  <c r="AF108"/>
  <c r="AD109"/>
  <c r="AE109"/>
  <c r="AF109"/>
  <c r="AD110"/>
  <c r="AE110"/>
  <c r="AF110"/>
  <c r="AD111"/>
  <c r="AE111"/>
  <c r="AF111"/>
  <c r="AD112"/>
  <c r="AE112"/>
  <c r="AF112"/>
  <c r="AD113"/>
  <c r="AE113"/>
  <c r="AF113"/>
  <c r="AD114"/>
  <c r="AE114"/>
  <c r="AF114"/>
  <c r="AD115"/>
  <c r="AE115"/>
  <c r="AF115"/>
  <c r="AD116"/>
  <c r="AE116"/>
  <c r="AF116"/>
  <c r="AD117"/>
  <c r="AE117"/>
  <c r="AF117"/>
  <c r="AD118"/>
  <c r="AE118"/>
  <c r="AF118"/>
  <c r="AD119"/>
  <c r="AE119"/>
  <c r="AF119"/>
  <c r="AD120"/>
  <c r="AE120"/>
  <c r="AF120"/>
  <c r="AD121"/>
  <c r="AE121"/>
  <c r="AF121"/>
  <c r="AD122"/>
  <c r="AE122"/>
  <c r="AF122"/>
  <c r="AD123"/>
  <c r="AE123"/>
  <c r="AF123"/>
  <c r="AD124"/>
  <c r="AE124"/>
  <c r="AF124"/>
  <c r="AD125"/>
  <c r="AE125"/>
  <c r="AF125"/>
  <c r="AD126"/>
  <c r="AE126"/>
  <c r="AF126"/>
  <c r="AD127"/>
  <c r="AE127"/>
  <c r="AF127"/>
  <c r="AD128"/>
  <c r="AE128"/>
  <c r="AF128"/>
  <c r="AD129"/>
  <c r="AE129"/>
  <c r="AF129"/>
  <c r="AD130"/>
  <c r="AE130"/>
  <c r="AF130"/>
  <c r="AD131"/>
  <c r="AE131"/>
  <c r="AF131"/>
  <c r="AD132"/>
  <c r="AE132"/>
  <c r="AF132"/>
  <c r="AD133"/>
  <c r="AE133"/>
  <c r="AF133"/>
  <c r="AD134"/>
  <c r="AE134"/>
  <c r="AF134"/>
  <c r="AD135"/>
  <c r="AE135"/>
  <c r="AF135"/>
  <c r="AD136"/>
  <c r="AE136"/>
  <c r="AF136"/>
  <c r="AD137"/>
  <c r="AE137"/>
  <c r="AF137"/>
  <c r="AD138"/>
  <c r="AE138"/>
  <c r="AF138"/>
  <c r="AD139"/>
  <c r="AE139"/>
  <c r="AF139"/>
  <c r="AD140"/>
  <c r="AE140"/>
  <c r="AF140"/>
  <c r="AD141"/>
  <c r="AE141"/>
  <c r="AF141"/>
  <c r="AD142"/>
  <c r="AE142"/>
  <c r="AF142"/>
  <c r="AD143"/>
  <c r="AE143"/>
  <c r="AF143"/>
  <c r="AD144"/>
  <c r="AE144"/>
  <c r="AF144"/>
  <c r="AD145"/>
  <c r="AE145"/>
  <c r="AF145"/>
  <c r="AD146"/>
  <c r="AE146"/>
  <c r="AF146"/>
  <c r="AD147"/>
  <c r="AE147"/>
  <c r="AF147"/>
  <c r="AD148"/>
  <c r="AE148"/>
  <c r="AF148"/>
  <c r="AD149"/>
  <c r="AE149"/>
  <c r="AF149"/>
  <c r="AD150"/>
  <c r="AE150"/>
  <c r="AF150"/>
  <c r="AD151"/>
  <c r="AE151"/>
  <c r="AF151"/>
  <c r="AD152"/>
  <c r="AE152"/>
  <c r="AF152"/>
  <c r="AD153"/>
  <c r="AE153"/>
  <c r="AF153"/>
  <c r="AD154"/>
  <c r="AE154"/>
  <c r="AF154"/>
  <c r="AD155"/>
  <c r="AE155"/>
  <c r="AF155"/>
  <c r="AD156"/>
  <c r="AE156"/>
  <c r="AF156"/>
  <c r="AD157"/>
  <c r="AE157"/>
  <c r="AF157"/>
  <c r="AD158"/>
  <c r="AE158"/>
  <c r="AF158"/>
  <c r="AD159"/>
  <c r="AE159"/>
  <c r="AF159"/>
  <c r="AD160"/>
  <c r="AE160"/>
  <c r="AF160"/>
  <c r="AD161"/>
  <c r="AE161"/>
  <c r="AF161"/>
  <c r="AD162"/>
  <c r="AE162"/>
  <c r="AF162"/>
  <c r="AD163"/>
  <c r="AE163"/>
  <c r="AF163"/>
  <c r="AD164"/>
  <c r="AE164"/>
  <c r="AF164"/>
  <c r="AD165"/>
  <c r="AE165"/>
  <c r="AF165"/>
  <c r="AD166"/>
  <c r="AE166"/>
  <c r="AF166"/>
  <c r="AD167"/>
  <c r="AE167"/>
  <c r="AF167"/>
  <c r="AD168"/>
  <c r="AE168"/>
  <c r="AF168"/>
  <c r="AD169"/>
  <c r="AE169"/>
  <c r="AF169"/>
  <c r="AD170"/>
  <c r="AE170"/>
  <c r="AF170"/>
  <c r="AD171"/>
  <c r="AE171"/>
  <c r="AF171"/>
  <c r="AD172"/>
  <c r="AE172"/>
  <c r="AF172"/>
  <c r="AD173"/>
  <c r="AE173"/>
  <c r="AF173"/>
  <c r="AD174"/>
  <c r="AE174"/>
  <c r="AF174"/>
  <c r="AD175"/>
  <c r="AE175"/>
  <c r="AF175"/>
  <c r="AD176"/>
  <c r="AE176"/>
  <c r="AF176"/>
  <c r="AD177"/>
  <c r="AE177"/>
  <c r="AF177"/>
  <c r="AD178"/>
  <c r="AE178"/>
  <c r="AF178"/>
  <c r="AD179"/>
  <c r="AE179"/>
  <c r="AF179"/>
  <c r="AD180"/>
  <c r="AE180"/>
  <c r="AF180"/>
  <c r="AD181"/>
  <c r="AE181"/>
  <c r="AF181"/>
  <c r="AD182"/>
  <c r="AE182"/>
  <c r="AF182"/>
  <c r="AD183"/>
  <c r="AE183"/>
  <c r="AF183"/>
  <c r="AD184"/>
  <c r="AE184"/>
  <c r="AF184"/>
  <c r="AD185"/>
  <c r="AE185"/>
  <c r="AF185"/>
  <c r="AD186"/>
  <c r="AE186"/>
  <c r="AF186"/>
  <c r="AD187"/>
  <c r="AE187"/>
  <c r="AF187"/>
  <c r="AD188"/>
  <c r="AE188"/>
  <c r="AF188"/>
  <c r="AD189"/>
  <c r="AE189"/>
  <c r="AF189"/>
  <c r="AD190"/>
  <c r="AE190"/>
  <c r="AF190"/>
  <c r="AD191"/>
  <c r="AE191"/>
  <c r="AF191"/>
  <c r="AD192"/>
  <c r="AE192"/>
  <c r="AF192"/>
  <c r="AD193"/>
  <c r="AE193"/>
  <c r="AF193"/>
  <c r="AD194"/>
  <c r="AE194"/>
  <c r="AF194"/>
  <c r="AD195"/>
  <c r="AE195"/>
  <c r="AF195"/>
  <c r="AD196"/>
  <c r="AE196"/>
  <c r="AF196"/>
  <c r="AD197"/>
  <c r="AE197"/>
  <c r="AF197"/>
  <c r="AD198"/>
  <c r="AE198"/>
  <c r="AF198"/>
  <c r="AD199"/>
  <c r="AE199"/>
  <c r="AF199"/>
  <c r="AD200"/>
  <c r="AE200"/>
  <c r="AF200"/>
  <c r="AD201"/>
  <c r="AE201"/>
  <c r="AF201"/>
  <c r="AD202"/>
  <c r="AE202"/>
  <c r="AF202"/>
  <c r="AD203"/>
  <c r="AE203"/>
  <c r="AF203"/>
  <c r="AD204"/>
  <c r="AE204"/>
  <c r="AF204"/>
  <c r="AD205"/>
  <c r="AE205"/>
  <c r="AF205"/>
  <c r="AD206"/>
  <c r="AE206"/>
  <c r="AF206"/>
  <c r="AD207"/>
  <c r="AE207"/>
  <c r="AF207"/>
  <c r="AD208"/>
  <c r="AE208"/>
  <c r="AF208"/>
  <c r="AD209"/>
  <c r="AE209"/>
  <c r="AF209"/>
  <c r="AD210"/>
  <c r="AE210"/>
  <c r="AF210"/>
  <c r="AD211"/>
  <c r="AE211"/>
  <c r="AF211"/>
  <c r="AD212"/>
  <c r="AE212"/>
  <c r="AF212"/>
  <c r="AD213"/>
  <c r="AE213"/>
  <c r="AF213"/>
  <c r="AD214"/>
  <c r="AE214"/>
  <c r="AF214"/>
  <c r="AD215"/>
  <c r="AE215"/>
  <c r="AF215"/>
  <c r="AD216"/>
  <c r="AE216"/>
  <c r="AF216"/>
  <c r="AD217"/>
  <c r="AE217"/>
  <c r="AF217"/>
  <c r="AD218"/>
  <c r="AE218"/>
  <c r="AF218"/>
  <c r="AD219"/>
  <c r="AE219"/>
  <c r="AF219"/>
  <c r="AD220"/>
  <c r="AE220"/>
  <c r="AF220"/>
  <c r="AD221"/>
  <c r="AE221"/>
  <c r="AF221"/>
  <c r="AD222"/>
  <c r="AE222"/>
  <c r="AF222"/>
  <c r="AD223"/>
  <c r="AE223"/>
  <c r="AF223"/>
  <c r="AD224"/>
  <c r="AE224"/>
  <c r="AF224"/>
  <c r="AD225"/>
  <c r="AE225"/>
  <c r="AF225"/>
  <c r="AD226"/>
  <c r="AE226"/>
  <c r="AF226"/>
  <c r="AD227"/>
  <c r="AE227"/>
  <c r="AF227"/>
  <c r="AD228"/>
  <c r="AE228"/>
  <c r="AF228"/>
  <c r="AD229"/>
  <c r="AE229"/>
  <c r="AF229"/>
  <c r="AD230"/>
  <c r="AE230"/>
  <c r="AF230"/>
  <c r="AD231"/>
  <c r="AE231"/>
  <c r="AF231"/>
  <c r="AD232"/>
  <c r="AE232"/>
  <c r="AF232"/>
  <c r="AD233"/>
  <c r="AE233"/>
  <c r="AF233"/>
  <c r="AD234"/>
  <c r="AE234"/>
  <c r="AF234"/>
  <c r="AD235"/>
  <c r="AE235"/>
  <c r="AF235"/>
  <c r="AD236"/>
  <c r="AE236"/>
  <c r="AF236"/>
  <c r="AD237"/>
  <c r="AE237"/>
  <c r="AF237"/>
  <c r="AD238"/>
  <c r="AE238"/>
  <c r="AF238"/>
  <c r="AD239"/>
  <c r="AE239"/>
  <c r="AF239"/>
  <c r="AD240"/>
  <c r="AE240"/>
  <c r="AF240"/>
  <c r="AD241"/>
  <c r="AE241"/>
  <c r="AF241"/>
  <c r="AD242"/>
  <c r="AE242"/>
  <c r="AF242"/>
  <c r="AD243"/>
  <c r="AE243"/>
  <c r="AF243"/>
  <c r="AD244"/>
  <c r="AE244"/>
  <c r="AF244"/>
  <c r="AD245"/>
  <c r="AE245"/>
  <c r="AF245"/>
  <c r="AD246"/>
  <c r="AE246"/>
  <c r="AF246"/>
  <c r="AD247"/>
  <c r="AE247"/>
  <c r="AF247"/>
  <c r="AD248"/>
  <c r="AE248"/>
  <c r="AF248"/>
  <c r="AD249"/>
  <c r="AE249"/>
  <c r="AF249"/>
  <c r="AD250"/>
  <c r="AE250"/>
  <c r="AF250"/>
  <c r="AD251"/>
  <c r="AE251"/>
  <c r="AF251"/>
  <c r="AD252"/>
  <c r="AE252"/>
  <c r="AF252"/>
  <c r="AF2"/>
  <c r="AE2"/>
  <c r="AD2"/>
  <c r="BE3"/>
  <c r="BF3"/>
  <c r="BG3"/>
  <c r="BH3"/>
  <c r="BE4"/>
  <c r="BF4"/>
  <c r="BG4"/>
  <c r="BH4"/>
  <c r="BE5"/>
  <c r="BF5"/>
  <c r="BG5"/>
  <c r="BH5"/>
  <c r="BE6"/>
  <c r="BF6"/>
  <c r="BG6"/>
  <c r="BH6"/>
  <c r="BE7"/>
  <c r="BF7"/>
  <c r="BG7"/>
  <c r="BH7"/>
  <c r="BE8"/>
  <c r="BF8"/>
  <c r="BG8"/>
  <c r="BH8"/>
  <c r="BE9"/>
  <c r="BF9"/>
  <c r="BG9"/>
  <c r="BH9"/>
  <c r="BE10"/>
  <c r="BF10"/>
  <c r="BG10"/>
  <c r="BH10"/>
  <c r="BE11"/>
  <c r="BF11"/>
  <c r="BG11"/>
  <c r="BH11"/>
  <c r="BE12"/>
  <c r="BF12"/>
  <c r="BG12"/>
  <c r="BH12"/>
  <c r="BE13"/>
  <c r="BF13"/>
  <c r="BG13"/>
  <c r="BH13"/>
  <c r="BE14"/>
  <c r="BF14"/>
  <c r="BG14"/>
  <c r="BH14"/>
  <c r="BE15"/>
  <c r="BF15"/>
  <c r="BG15"/>
  <c r="BH15"/>
  <c r="BE16"/>
  <c r="BF16"/>
  <c r="BG16"/>
  <c r="BH16"/>
  <c r="BE17"/>
  <c r="BF17"/>
  <c r="BG17"/>
  <c r="BH17"/>
  <c r="BE18"/>
  <c r="BF18"/>
  <c r="BG18"/>
  <c r="BH18"/>
  <c r="BE19"/>
  <c r="BF19"/>
  <c r="BG19"/>
  <c r="BH19"/>
  <c r="BE20"/>
  <c r="BF20"/>
  <c r="BG20"/>
  <c r="BH20"/>
  <c r="BE21"/>
  <c r="BF21"/>
  <c r="BG21"/>
  <c r="BH21"/>
  <c r="BE22"/>
  <c r="BF22"/>
  <c r="BG22"/>
  <c r="BH22"/>
  <c r="BE23"/>
  <c r="BF23"/>
  <c r="BG23"/>
  <c r="BH23"/>
  <c r="BE24"/>
  <c r="BF24"/>
  <c r="BG24"/>
  <c r="BH24"/>
  <c r="BE25"/>
  <c r="BF25"/>
  <c r="BG25"/>
  <c r="BH25"/>
  <c r="BE26"/>
  <c r="BF26"/>
  <c r="BG26"/>
  <c r="BH26"/>
  <c r="BE27"/>
  <c r="BF27"/>
  <c r="BG27"/>
  <c r="BH27"/>
  <c r="BE28"/>
  <c r="BF28"/>
  <c r="BG28"/>
  <c r="BH28"/>
  <c r="BE29"/>
  <c r="BF29"/>
  <c r="BG29"/>
  <c r="BH29"/>
  <c r="BE30"/>
  <c r="BF30"/>
  <c r="BG30"/>
  <c r="BH30"/>
  <c r="BE31"/>
  <c r="BF31"/>
  <c r="BG31"/>
  <c r="BH31"/>
  <c r="BE32"/>
  <c r="BF32"/>
  <c r="BG32"/>
  <c r="BH32"/>
  <c r="BE33"/>
  <c r="BF33"/>
  <c r="BG33"/>
  <c r="BH33"/>
  <c r="BE34"/>
  <c r="BF34"/>
  <c r="BG34"/>
  <c r="BH34"/>
  <c r="BE35"/>
  <c r="BF35"/>
  <c r="BG35"/>
  <c r="BH35"/>
  <c r="BE36"/>
  <c r="BF36"/>
  <c r="BG36"/>
  <c r="BH36"/>
  <c r="BE37"/>
  <c r="BF37"/>
  <c r="BG37"/>
  <c r="BH37"/>
  <c r="BE38"/>
  <c r="BF38"/>
  <c r="BG38"/>
  <c r="BH38"/>
  <c r="BE39"/>
  <c r="BF39"/>
  <c r="BG39"/>
  <c r="BH39"/>
  <c r="BE40"/>
  <c r="BF40"/>
  <c r="BG40"/>
  <c r="BH40"/>
  <c r="BE41"/>
  <c r="BF41"/>
  <c r="BG41"/>
  <c r="BH41"/>
  <c r="BE42"/>
  <c r="BF42"/>
  <c r="BG42"/>
  <c r="BH42"/>
  <c r="BE43"/>
  <c r="BF43"/>
  <c r="BG43"/>
  <c r="BH43"/>
  <c r="BE44"/>
  <c r="BF44"/>
  <c r="BG44"/>
  <c r="BH44"/>
  <c r="BE45"/>
  <c r="BF45"/>
  <c r="BG45"/>
  <c r="BH45"/>
  <c r="BE46"/>
  <c r="BF46"/>
  <c r="BG46"/>
  <c r="BH46"/>
  <c r="BE47"/>
  <c r="BF47"/>
  <c r="BG47"/>
  <c r="BH47"/>
  <c r="BE48"/>
  <c r="BF48"/>
  <c r="BG48"/>
  <c r="BH48"/>
  <c r="BE49"/>
  <c r="BF49"/>
  <c r="BG49"/>
  <c r="BH49"/>
  <c r="BE50"/>
  <c r="BF50"/>
  <c r="BG50"/>
  <c r="BH50"/>
  <c r="BE51"/>
  <c r="BF51"/>
  <c r="BG51"/>
  <c r="BH51"/>
  <c r="BE52"/>
  <c r="BF52"/>
  <c r="BG52"/>
  <c r="BH52"/>
  <c r="BE53"/>
  <c r="BF53"/>
  <c r="BG53"/>
  <c r="BH53"/>
  <c r="BE54"/>
  <c r="BF54"/>
  <c r="BG54"/>
  <c r="BH54"/>
  <c r="BE55"/>
  <c r="BF55"/>
  <c r="BG55"/>
  <c r="BH55"/>
  <c r="BE56"/>
  <c r="BF56"/>
  <c r="BG56"/>
  <c r="BH56"/>
  <c r="BE57"/>
  <c r="BF57"/>
  <c r="BG57"/>
  <c r="BH57"/>
  <c r="BE58"/>
  <c r="BF58"/>
  <c r="BG58"/>
  <c r="BH58"/>
  <c r="BE59"/>
  <c r="BF59"/>
  <c r="BG59"/>
  <c r="BH59"/>
  <c r="BE60"/>
  <c r="BF60"/>
  <c r="BG60"/>
  <c r="BH60"/>
  <c r="BE61"/>
  <c r="BF61"/>
  <c r="BG61"/>
  <c r="BH61"/>
  <c r="BE62"/>
  <c r="BF62"/>
  <c r="BG62"/>
  <c r="BH62"/>
  <c r="BE63"/>
  <c r="BF63"/>
  <c r="BG63"/>
  <c r="BH63"/>
  <c r="BE64"/>
  <c r="BF64"/>
  <c r="BG64"/>
  <c r="BH64"/>
  <c r="BE65"/>
  <c r="BF65"/>
  <c r="BG65"/>
  <c r="BH65"/>
  <c r="BE66"/>
  <c r="BF66"/>
  <c r="BG66"/>
  <c r="BH66"/>
  <c r="BE67"/>
  <c r="BF67"/>
  <c r="BG67"/>
  <c r="BH67"/>
  <c r="BE68"/>
  <c r="BF68"/>
  <c r="BG68"/>
  <c r="BH68"/>
  <c r="BE69"/>
  <c r="BF69"/>
  <c r="BG69"/>
  <c r="BH69"/>
  <c r="BE70"/>
  <c r="BF70"/>
  <c r="BG70"/>
  <c r="BH70"/>
  <c r="BE71"/>
  <c r="BF71"/>
  <c r="BG71"/>
  <c r="BH71"/>
  <c r="BE72"/>
  <c r="BF72"/>
  <c r="BG72"/>
  <c r="BH72"/>
  <c r="BE73"/>
  <c r="BF73"/>
  <c r="BG73"/>
  <c r="BH73"/>
  <c r="BE74"/>
  <c r="BF74"/>
  <c r="BG74"/>
  <c r="BH74"/>
  <c r="BE75"/>
  <c r="BF75"/>
  <c r="BG75"/>
  <c r="BH75"/>
  <c r="BE76"/>
  <c r="BF76"/>
  <c r="BG76"/>
  <c r="BH76"/>
  <c r="BE77"/>
  <c r="BF77"/>
  <c r="BG77"/>
  <c r="BH77"/>
  <c r="BE78"/>
  <c r="BF78"/>
  <c r="BG78"/>
  <c r="BH78"/>
  <c r="BE79"/>
  <c r="BF79"/>
  <c r="BG79"/>
  <c r="BH79"/>
  <c r="BE80"/>
  <c r="BF80"/>
  <c r="BG80"/>
  <c r="BH80"/>
  <c r="BE81"/>
  <c r="BF81"/>
  <c r="BG81"/>
  <c r="BH81"/>
  <c r="BE82"/>
  <c r="BF82"/>
  <c r="BG82"/>
  <c r="BH82"/>
  <c r="BE83"/>
  <c r="BF83"/>
  <c r="BG83"/>
  <c r="BH83"/>
  <c r="BE84"/>
  <c r="BF84"/>
  <c r="BG84"/>
  <c r="BH84"/>
  <c r="BE85"/>
  <c r="BF85"/>
  <c r="BG85"/>
  <c r="BH85"/>
  <c r="BE86"/>
  <c r="BF86"/>
  <c r="BG86"/>
  <c r="BH86"/>
  <c r="BE87"/>
  <c r="BF87"/>
  <c r="BG87"/>
  <c r="BH87"/>
  <c r="BE88"/>
  <c r="BF88"/>
  <c r="BG88"/>
  <c r="BH88"/>
  <c r="BE89"/>
  <c r="BF89"/>
  <c r="BG89"/>
  <c r="BH89"/>
  <c r="BE90"/>
  <c r="BF90"/>
  <c r="BG90"/>
  <c r="BH90"/>
  <c r="BE91"/>
  <c r="BF91"/>
  <c r="BG91"/>
  <c r="BH91"/>
  <c r="BE92"/>
  <c r="BF92"/>
  <c r="BG92"/>
  <c r="BH92"/>
  <c r="BE93"/>
  <c r="BF93"/>
  <c r="BG93"/>
  <c r="BH93"/>
  <c r="BE94"/>
  <c r="BF94"/>
  <c r="BG94"/>
  <c r="BH94"/>
  <c r="BE95"/>
  <c r="BF95"/>
  <c r="BG95"/>
  <c r="BH95"/>
  <c r="BE96"/>
  <c r="BF96"/>
  <c r="BG96"/>
  <c r="BH96"/>
  <c r="BE97"/>
  <c r="BF97"/>
  <c r="BG97"/>
  <c r="BH97"/>
  <c r="BE98"/>
  <c r="BF98"/>
  <c r="BG98"/>
  <c r="BH98"/>
  <c r="BE99"/>
  <c r="BF99"/>
  <c r="BG99"/>
  <c r="BH99"/>
  <c r="BE100"/>
  <c r="BF100"/>
  <c r="BG100"/>
  <c r="BH100"/>
  <c r="BE101"/>
  <c r="BF101"/>
  <c r="BG101"/>
  <c r="BH101"/>
  <c r="BE102"/>
  <c r="BF102"/>
  <c r="BG102"/>
  <c r="BH102"/>
  <c r="BE103"/>
  <c r="BF103"/>
  <c r="BG103"/>
  <c r="BH103"/>
  <c r="BE104"/>
  <c r="BF104"/>
  <c r="BG104"/>
  <c r="BH104"/>
  <c r="BE105"/>
  <c r="BF105"/>
  <c r="BG105"/>
  <c r="BH105"/>
  <c r="BE106"/>
  <c r="BF106"/>
  <c r="BG106"/>
  <c r="BH106"/>
  <c r="BE107"/>
  <c r="BF107"/>
  <c r="BG107"/>
  <c r="BH107"/>
  <c r="BE108"/>
  <c r="BF108"/>
  <c r="BG108"/>
  <c r="BH108"/>
  <c r="BE109"/>
  <c r="BF109"/>
  <c r="BG109"/>
  <c r="BH109"/>
  <c r="BE110"/>
  <c r="BF110"/>
  <c r="BG110"/>
  <c r="BH110"/>
  <c r="BE111"/>
  <c r="BF111"/>
  <c r="BG111"/>
  <c r="BH111"/>
  <c r="BE112"/>
  <c r="BF112"/>
  <c r="BG112"/>
  <c r="BH112"/>
  <c r="BE113"/>
  <c r="BF113"/>
  <c r="BG113"/>
  <c r="BH113"/>
  <c r="BE114"/>
  <c r="BF114"/>
  <c r="BG114"/>
  <c r="BH114"/>
  <c r="BE115"/>
  <c r="BF115"/>
  <c r="BG115"/>
  <c r="BH115"/>
  <c r="BE116"/>
  <c r="BF116"/>
  <c r="BG116"/>
  <c r="BH116"/>
  <c r="BE117"/>
  <c r="BF117"/>
  <c r="BG117"/>
  <c r="BH117"/>
  <c r="BE118"/>
  <c r="BF118"/>
  <c r="BG118"/>
  <c r="BH118"/>
  <c r="BE119"/>
  <c r="BF119"/>
  <c r="BG119"/>
  <c r="BH119"/>
  <c r="BE120"/>
  <c r="BF120"/>
  <c r="BG120"/>
  <c r="BH120"/>
  <c r="BE121"/>
  <c r="BF121"/>
  <c r="BG121"/>
  <c r="BH121"/>
  <c r="BE122"/>
  <c r="BF122"/>
  <c r="BG122"/>
  <c r="BH122"/>
  <c r="BE123"/>
  <c r="BF123"/>
  <c r="BG123"/>
  <c r="BH123"/>
  <c r="BE124"/>
  <c r="BF124"/>
  <c r="BG124"/>
  <c r="BH124"/>
  <c r="BE125"/>
  <c r="BF125"/>
  <c r="BG125"/>
  <c r="BH125"/>
  <c r="BE126"/>
  <c r="BF126"/>
  <c r="BG126"/>
  <c r="BH126"/>
  <c r="BE127"/>
  <c r="BF127"/>
  <c r="BG127"/>
  <c r="BH127"/>
  <c r="BE128"/>
  <c r="BF128"/>
  <c r="BG128"/>
  <c r="BH128"/>
  <c r="BE129"/>
  <c r="BF129"/>
  <c r="BG129"/>
  <c r="BH129"/>
  <c r="BE130"/>
  <c r="BF130"/>
  <c r="BG130"/>
  <c r="BH130"/>
  <c r="BE131"/>
  <c r="BF131"/>
  <c r="BG131"/>
  <c r="BH131"/>
  <c r="BE132"/>
  <c r="BF132"/>
  <c r="BG132"/>
  <c r="BH132"/>
  <c r="BE133"/>
  <c r="BF133"/>
  <c r="BG133"/>
  <c r="BH133"/>
  <c r="BE134"/>
  <c r="BF134"/>
  <c r="BG134"/>
  <c r="BH134"/>
  <c r="BE135"/>
  <c r="BF135"/>
  <c r="BG135"/>
  <c r="BH135"/>
  <c r="BE136"/>
  <c r="BF136"/>
  <c r="BG136"/>
  <c r="BH136"/>
  <c r="BE137"/>
  <c r="BF137"/>
  <c r="BG137"/>
  <c r="BH137"/>
  <c r="BE138"/>
  <c r="BF138"/>
  <c r="BG138"/>
  <c r="BH138"/>
  <c r="BE139"/>
  <c r="BF139"/>
  <c r="BG139"/>
  <c r="BH139"/>
  <c r="BE140"/>
  <c r="BF140"/>
  <c r="BG140"/>
  <c r="BH140"/>
  <c r="BE141"/>
  <c r="BF141"/>
  <c r="BG141"/>
  <c r="BH141"/>
  <c r="BE142"/>
  <c r="BF142"/>
  <c r="BG142"/>
  <c r="BH142"/>
  <c r="BE143"/>
  <c r="BF143"/>
  <c r="BG143"/>
  <c r="BH143"/>
  <c r="BE144"/>
  <c r="BF144"/>
  <c r="BG144"/>
  <c r="BH144"/>
  <c r="BE145"/>
  <c r="BF145"/>
  <c r="BG145"/>
  <c r="BH145"/>
  <c r="BE146"/>
  <c r="BF146"/>
  <c r="BG146"/>
  <c r="BH146"/>
  <c r="BE147"/>
  <c r="BF147"/>
  <c r="BG147"/>
  <c r="BH147"/>
  <c r="BE148"/>
  <c r="BF148"/>
  <c r="BG148"/>
  <c r="BH148"/>
  <c r="BE149"/>
  <c r="BF149"/>
  <c r="BG149"/>
  <c r="BH149"/>
  <c r="BE150"/>
  <c r="BF150"/>
  <c r="BG150"/>
  <c r="BH150"/>
  <c r="BE151"/>
  <c r="BF151"/>
  <c r="BG151"/>
  <c r="BH151"/>
  <c r="BE152"/>
  <c r="BF152"/>
  <c r="BG152"/>
  <c r="BH152"/>
  <c r="BE153"/>
  <c r="BF153"/>
  <c r="BG153"/>
  <c r="BH153"/>
  <c r="BE154"/>
  <c r="BF154"/>
  <c r="BG154"/>
  <c r="BH154"/>
  <c r="BE155"/>
  <c r="BF155"/>
  <c r="BG155"/>
  <c r="BH155"/>
  <c r="BE156"/>
  <c r="BF156"/>
  <c r="BG156"/>
  <c r="BH156"/>
  <c r="BE157"/>
  <c r="BF157"/>
  <c r="BG157"/>
  <c r="BH157"/>
  <c r="BE158"/>
  <c r="BF158"/>
  <c r="BG158"/>
  <c r="BH158"/>
  <c r="BE159"/>
  <c r="BF159"/>
  <c r="BG159"/>
  <c r="BH159"/>
  <c r="BE160"/>
  <c r="BF160"/>
  <c r="BG160"/>
  <c r="BH160"/>
  <c r="BE161"/>
  <c r="BF161"/>
  <c r="BG161"/>
  <c r="BH161"/>
  <c r="BE162"/>
  <c r="BF162"/>
  <c r="BG162"/>
  <c r="BH162"/>
  <c r="BE163"/>
  <c r="BF163"/>
  <c r="BG163"/>
  <c r="BH163"/>
  <c r="BE164"/>
  <c r="BF164"/>
  <c r="BG164"/>
  <c r="BH164"/>
  <c r="BE165"/>
  <c r="BF165"/>
  <c r="BG165"/>
  <c r="BH165"/>
  <c r="BE166"/>
  <c r="BF166"/>
  <c r="BG166"/>
  <c r="BH166"/>
  <c r="BE167"/>
  <c r="BF167"/>
  <c r="BG167"/>
  <c r="BH167"/>
  <c r="BE168"/>
  <c r="BF168"/>
  <c r="BG168"/>
  <c r="BH168"/>
  <c r="BE169"/>
  <c r="BF169"/>
  <c r="BG169"/>
  <c r="BH169"/>
  <c r="BE170"/>
  <c r="BF170"/>
  <c r="BG170"/>
  <c r="BH170"/>
  <c r="BE171"/>
  <c r="BF171"/>
  <c r="BG171"/>
  <c r="BH171"/>
  <c r="BE172"/>
  <c r="BF172"/>
  <c r="BG172"/>
  <c r="BH172"/>
  <c r="BE173"/>
  <c r="BF173"/>
  <c r="BG173"/>
  <c r="BH173"/>
  <c r="BE174"/>
  <c r="BF174"/>
  <c r="BG174"/>
  <c r="BH174"/>
  <c r="BE175"/>
  <c r="BF175"/>
  <c r="BG175"/>
  <c r="BH175"/>
  <c r="BE176"/>
  <c r="BF176"/>
  <c r="BG176"/>
  <c r="BH176"/>
  <c r="BE177"/>
  <c r="BF177"/>
  <c r="BG177"/>
  <c r="BH177"/>
  <c r="BE178"/>
  <c r="BF178"/>
  <c r="BG178"/>
  <c r="BH178"/>
  <c r="BE179"/>
  <c r="BF179"/>
  <c r="BG179"/>
  <c r="BH179"/>
  <c r="BE180"/>
  <c r="BF180"/>
  <c r="BG180"/>
  <c r="BH180"/>
  <c r="BE181"/>
  <c r="BF181"/>
  <c r="BG181"/>
  <c r="BH181"/>
  <c r="BE182"/>
  <c r="BF182"/>
  <c r="BG182"/>
  <c r="BH182"/>
  <c r="BE183"/>
  <c r="BF183"/>
  <c r="BG183"/>
  <c r="BH183"/>
  <c r="BE184"/>
  <c r="BF184"/>
  <c r="BG184"/>
  <c r="BH184"/>
  <c r="BE185"/>
  <c r="BF185"/>
  <c r="BG185"/>
  <c r="BH185"/>
  <c r="BE186"/>
  <c r="BF186"/>
  <c r="BG186"/>
  <c r="BH186"/>
  <c r="BE187"/>
  <c r="BF187"/>
  <c r="BG187"/>
  <c r="BH187"/>
  <c r="BE188"/>
  <c r="BF188"/>
  <c r="BG188"/>
  <c r="BH188"/>
  <c r="BE189"/>
  <c r="BF189"/>
  <c r="BG189"/>
  <c r="BH189"/>
  <c r="BE190"/>
  <c r="BF190"/>
  <c r="BG190"/>
  <c r="BH190"/>
  <c r="BE191"/>
  <c r="BF191"/>
  <c r="BG191"/>
  <c r="BH191"/>
  <c r="BE192"/>
  <c r="BF192"/>
  <c r="BG192"/>
  <c r="BH192"/>
  <c r="BE193"/>
  <c r="BF193"/>
  <c r="BG193"/>
  <c r="BH193"/>
  <c r="BE194"/>
  <c r="BF194"/>
  <c r="BG194"/>
  <c r="BH194"/>
  <c r="BE195"/>
  <c r="BF195"/>
  <c r="BG195"/>
  <c r="BH195"/>
  <c r="BE196"/>
  <c r="BF196"/>
  <c r="BG196"/>
  <c r="BH196"/>
  <c r="BE197"/>
  <c r="BF197"/>
  <c r="BG197"/>
  <c r="BH197"/>
  <c r="BE198"/>
  <c r="BF198"/>
  <c r="BG198"/>
  <c r="BH198"/>
  <c r="BE199"/>
  <c r="BF199"/>
  <c r="BG199"/>
  <c r="BH199"/>
  <c r="BE200"/>
  <c r="BF200"/>
  <c r="BG200"/>
  <c r="BH200"/>
  <c r="BE201"/>
  <c r="BF201"/>
  <c r="BG201"/>
  <c r="BH201"/>
  <c r="BE202"/>
  <c r="BF202"/>
  <c r="BG202"/>
  <c r="BH202"/>
  <c r="BE203"/>
  <c r="BF203"/>
  <c r="BG203"/>
  <c r="BH203"/>
  <c r="BE204"/>
  <c r="BF204"/>
  <c r="BG204"/>
  <c r="BH204"/>
  <c r="BE205"/>
  <c r="BF205"/>
  <c r="BG205"/>
  <c r="BH205"/>
  <c r="BE206"/>
  <c r="BF206"/>
  <c r="BG206"/>
  <c r="BH206"/>
  <c r="BE207"/>
  <c r="BF207"/>
  <c r="BG207"/>
  <c r="BH207"/>
  <c r="BE208"/>
  <c r="BF208"/>
  <c r="BG208"/>
  <c r="BH208"/>
  <c r="BE209"/>
  <c r="BF209"/>
  <c r="BG209"/>
  <c r="BH209"/>
  <c r="BE210"/>
  <c r="BF210"/>
  <c r="BG210"/>
  <c r="BH210"/>
  <c r="BE211"/>
  <c r="BF211"/>
  <c r="BG211"/>
  <c r="BH211"/>
  <c r="BE212"/>
  <c r="BF212"/>
  <c r="BG212"/>
  <c r="BH212"/>
  <c r="BE213"/>
  <c r="BF213"/>
  <c r="BG213"/>
  <c r="BH213"/>
  <c r="BE214"/>
  <c r="BF214"/>
  <c r="BG214"/>
  <c r="BH214"/>
  <c r="BE215"/>
  <c r="BF215"/>
  <c r="BG215"/>
  <c r="BH215"/>
  <c r="BE216"/>
  <c r="BF216"/>
  <c r="BG216"/>
  <c r="BH216"/>
  <c r="BE217"/>
  <c r="BF217"/>
  <c r="BG217"/>
  <c r="BH217"/>
  <c r="BE218"/>
  <c r="BF218"/>
  <c r="BG218"/>
  <c r="BH218"/>
  <c r="BE219"/>
  <c r="BF219"/>
  <c r="BG219"/>
  <c r="BH219"/>
  <c r="BE220"/>
  <c r="BF220"/>
  <c r="BG220"/>
  <c r="BH220"/>
  <c r="BE221"/>
  <c r="BF221"/>
  <c r="BG221"/>
  <c r="BH221"/>
  <c r="BE222"/>
  <c r="BF222"/>
  <c r="BG222"/>
  <c r="BH222"/>
  <c r="BE223"/>
  <c r="BF223"/>
  <c r="BG223"/>
  <c r="BH223"/>
  <c r="BE224"/>
  <c r="BF224"/>
  <c r="BG224"/>
  <c r="BH224"/>
  <c r="BE225"/>
  <c r="BF225"/>
  <c r="BG225"/>
  <c r="BH225"/>
  <c r="BE226"/>
  <c r="BF226"/>
  <c r="BG226"/>
  <c r="BH226"/>
  <c r="BE227"/>
  <c r="BF227"/>
  <c r="BG227"/>
  <c r="BH227"/>
  <c r="BE228"/>
  <c r="BF228"/>
  <c r="BG228"/>
  <c r="BH228"/>
  <c r="BE229"/>
  <c r="BF229"/>
  <c r="BG229"/>
  <c r="BH229"/>
  <c r="BE230"/>
  <c r="BF230"/>
  <c r="BG230"/>
  <c r="BH230"/>
  <c r="BE231"/>
  <c r="BF231"/>
  <c r="BG231"/>
  <c r="BH231"/>
  <c r="BE232"/>
  <c r="BF232"/>
  <c r="BG232"/>
  <c r="BH232"/>
  <c r="BE233"/>
  <c r="BF233"/>
  <c r="BG233"/>
  <c r="BH233"/>
  <c r="BE234"/>
  <c r="BF234"/>
  <c r="BG234"/>
  <c r="BH234"/>
  <c r="BE235"/>
  <c r="BF235"/>
  <c r="BG235"/>
  <c r="BH235"/>
  <c r="BE236"/>
  <c r="BF236"/>
  <c r="BG236"/>
  <c r="BH236"/>
  <c r="BE237"/>
  <c r="BF237"/>
  <c r="BG237"/>
  <c r="BH237"/>
  <c r="BE238"/>
  <c r="BF238"/>
  <c r="BG238"/>
  <c r="BH238"/>
  <c r="BE239"/>
  <c r="BF239"/>
  <c r="BG239"/>
  <c r="BH239"/>
  <c r="BE240"/>
  <c r="BF240"/>
  <c r="BG240"/>
  <c r="BH240"/>
  <c r="BE241"/>
  <c r="BF241"/>
  <c r="BG241"/>
  <c r="BH241"/>
  <c r="BE242"/>
  <c r="BF242"/>
  <c r="BG242"/>
  <c r="BH242"/>
  <c r="BE243"/>
  <c r="BF243"/>
  <c r="BG243"/>
  <c r="BH243"/>
  <c r="BE244"/>
  <c r="BF244"/>
  <c r="BG244"/>
  <c r="BH244"/>
  <c r="BE245"/>
  <c r="BF245"/>
  <c r="BG245"/>
  <c r="BH245"/>
  <c r="BE246"/>
  <c r="BF246"/>
  <c r="BG246"/>
  <c r="BH246"/>
  <c r="BE247"/>
  <c r="BF247"/>
  <c r="BG247"/>
  <c r="BH247"/>
  <c r="BE248"/>
  <c r="BF248"/>
  <c r="BG248"/>
  <c r="BH248"/>
  <c r="BE249"/>
  <c r="BF249"/>
  <c r="BG249"/>
  <c r="BH249"/>
  <c r="BE250"/>
  <c r="BF250"/>
  <c r="BG250"/>
  <c r="BH250"/>
  <c r="BE251"/>
  <c r="BF251"/>
  <c r="BG251"/>
  <c r="BH251"/>
  <c r="BE252"/>
  <c r="BF252"/>
  <c r="BG252"/>
  <c r="BH252"/>
  <c r="BH2"/>
  <c r="BG2"/>
  <c r="BF2"/>
  <c r="BE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J252"/>
  <c r="I252"/>
  <c r="H252"/>
  <c r="G252"/>
  <c r="F252"/>
  <c r="J251"/>
  <c r="I251"/>
  <c r="H251"/>
  <c r="G251"/>
  <c r="F251"/>
  <c r="J250"/>
  <c r="I250"/>
  <c r="H250"/>
  <c r="G250"/>
  <c r="F250"/>
  <c r="J249"/>
  <c r="I249"/>
  <c r="H249"/>
  <c r="G249"/>
  <c r="F249"/>
  <c r="J248"/>
  <c r="I248"/>
  <c r="H248"/>
  <c r="G248"/>
  <c r="F248"/>
  <c r="J247"/>
  <c r="I247"/>
  <c r="H247"/>
  <c r="G247"/>
  <c r="F247"/>
  <c r="J246"/>
  <c r="I246"/>
  <c r="H246"/>
  <c r="G246"/>
  <c r="F246"/>
  <c r="J245"/>
  <c r="I245"/>
  <c r="H245"/>
  <c r="G245"/>
  <c r="F245"/>
  <c r="J244"/>
  <c r="I244"/>
  <c r="H244"/>
  <c r="G244"/>
  <c r="F244"/>
  <c r="J243"/>
  <c r="I243"/>
  <c r="H243"/>
  <c r="G243"/>
  <c r="F243"/>
  <c r="J242"/>
  <c r="I242"/>
  <c r="H242"/>
  <c r="G242"/>
  <c r="F242"/>
  <c r="J241"/>
  <c r="I241"/>
  <c r="H241"/>
  <c r="G241"/>
  <c r="F241"/>
  <c r="J240"/>
  <c r="I240"/>
  <c r="H240"/>
  <c r="G240"/>
  <c r="F240"/>
  <c r="J239"/>
  <c r="I239"/>
  <c r="H239"/>
  <c r="G239"/>
  <c r="F239"/>
  <c r="J238"/>
  <c r="I238"/>
  <c r="H238"/>
  <c r="G238"/>
  <c r="F238"/>
  <c r="J237"/>
  <c r="I237"/>
  <c r="H237"/>
  <c r="G237"/>
  <c r="F237"/>
  <c r="J236"/>
  <c r="I236"/>
  <c r="H236"/>
  <c r="G236"/>
  <c r="F236"/>
  <c r="J235"/>
  <c r="I235"/>
  <c r="H235"/>
  <c r="G235"/>
  <c r="F235"/>
  <c r="J234"/>
  <c r="I234"/>
  <c r="H234"/>
  <c r="G234"/>
  <c r="F234"/>
  <c r="J233"/>
  <c r="I233"/>
  <c r="H233"/>
  <c r="G233"/>
  <c r="F233"/>
  <c r="J232"/>
  <c r="I232"/>
  <c r="H232"/>
  <c r="G232"/>
  <c r="F232"/>
  <c r="J231"/>
  <c r="I231"/>
  <c r="H231"/>
  <c r="G231"/>
  <c r="F231"/>
  <c r="J230"/>
  <c r="I230"/>
  <c r="H230"/>
  <c r="G230"/>
  <c r="F230"/>
  <c r="J229"/>
  <c r="I229"/>
  <c r="H229"/>
  <c r="G229"/>
  <c r="F229"/>
  <c r="J228"/>
  <c r="I228"/>
  <c r="H228"/>
  <c r="G228"/>
  <c r="F228"/>
  <c r="J227"/>
  <c r="I227"/>
  <c r="H227"/>
  <c r="G227"/>
  <c r="F227"/>
  <c r="J226"/>
  <c r="I226"/>
  <c r="H226"/>
  <c r="G226"/>
  <c r="F226"/>
  <c r="J225"/>
  <c r="I225"/>
  <c r="H225"/>
  <c r="G225"/>
  <c r="F225"/>
  <c r="J224"/>
  <c r="I224"/>
  <c r="H224"/>
  <c r="G224"/>
  <c r="F224"/>
  <c r="J223"/>
  <c r="I223"/>
  <c r="H223"/>
  <c r="G223"/>
  <c r="F223"/>
  <c r="J222"/>
  <c r="I222"/>
  <c r="H222"/>
  <c r="G222"/>
  <c r="F222"/>
  <c r="J221"/>
  <c r="I221"/>
  <c r="H221"/>
  <c r="G221"/>
  <c r="F221"/>
  <c r="J220"/>
  <c r="I220"/>
  <c r="H220"/>
  <c r="G220"/>
  <c r="F220"/>
  <c r="J219"/>
  <c r="I219"/>
  <c r="H219"/>
  <c r="G219"/>
  <c r="F219"/>
  <c r="J218"/>
  <c r="I218"/>
  <c r="H218"/>
  <c r="G218"/>
  <c r="F218"/>
  <c r="J217"/>
  <c r="I217"/>
  <c r="H217"/>
  <c r="G217"/>
  <c r="F217"/>
  <c r="J216"/>
  <c r="I216"/>
  <c r="H216"/>
  <c r="G216"/>
  <c r="F216"/>
  <c r="J215"/>
  <c r="I215"/>
  <c r="H215"/>
  <c r="G215"/>
  <c r="F215"/>
  <c r="J214"/>
  <c r="I214"/>
  <c r="H214"/>
  <c r="G214"/>
  <c r="F214"/>
  <c r="J213"/>
  <c r="I213"/>
  <c r="H213"/>
  <c r="G213"/>
  <c r="F213"/>
  <c r="J212"/>
  <c r="I212"/>
  <c r="H212"/>
  <c r="G212"/>
  <c r="F212"/>
  <c r="J211"/>
  <c r="I211"/>
  <c r="H211"/>
  <c r="G211"/>
  <c r="F211"/>
  <c r="J210"/>
  <c r="I210"/>
  <c r="H210"/>
  <c r="G210"/>
  <c r="F210"/>
  <c r="J209"/>
  <c r="I209"/>
  <c r="H209"/>
  <c r="G209"/>
  <c r="F209"/>
  <c r="J208"/>
  <c r="I208"/>
  <c r="H208"/>
  <c r="G208"/>
  <c r="F208"/>
  <c r="J207"/>
  <c r="I207"/>
  <c r="H207"/>
  <c r="G207"/>
  <c r="F207"/>
  <c r="J206"/>
  <c r="I206"/>
  <c r="H206"/>
  <c r="G206"/>
  <c r="F206"/>
  <c r="J205"/>
  <c r="I205"/>
  <c r="H205"/>
  <c r="G205"/>
  <c r="F205"/>
  <c r="J204"/>
  <c r="I204"/>
  <c r="H204"/>
  <c r="G204"/>
  <c r="F204"/>
  <c r="J203"/>
  <c r="I203"/>
  <c r="H203"/>
  <c r="G203"/>
  <c r="F203"/>
  <c r="J202"/>
  <c r="I202"/>
  <c r="H202"/>
  <c r="G202"/>
  <c r="F202"/>
  <c r="J201"/>
  <c r="I201"/>
  <c r="H201"/>
  <c r="G201"/>
  <c r="F201"/>
  <c r="J200"/>
  <c r="I200"/>
  <c r="H200"/>
  <c r="G200"/>
  <c r="F200"/>
  <c r="J199"/>
  <c r="I199"/>
  <c r="H199"/>
  <c r="G199"/>
  <c r="F199"/>
  <c r="J198"/>
  <c r="I198"/>
  <c r="H198"/>
  <c r="G198"/>
  <c r="F198"/>
  <c r="J197"/>
  <c r="I197"/>
  <c r="H197"/>
  <c r="G197"/>
  <c r="F197"/>
  <c r="J196"/>
  <c r="I196"/>
  <c r="H196"/>
  <c r="G196"/>
  <c r="F196"/>
  <c r="J195"/>
  <c r="I195"/>
  <c r="H195"/>
  <c r="G195"/>
  <c r="F195"/>
  <c r="J194"/>
  <c r="I194"/>
  <c r="H194"/>
  <c r="G194"/>
  <c r="F194"/>
  <c r="J193"/>
  <c r="I193"/>
  <c r="H193"/>
  <c r="G193"/>
  <c r="F193"/>
  <c r="J192"/>
  <c r="I192"/>
  <c r="H192"/>
  <c r="G192"/>
  <c r="F192"/>
  <c r="J191"/>
  <c r="I191"/>
  <c r="H191"/>
  <c r="G191"/>
  <c r="F191"/>
  <c r="J190"/>
  <c r="I190"/>
  <c r="H190"/>
  <c r="G190"/>
  <c r="F190"/>
  <c r="J189"/>
  <c r="I189"/>
  <c r="H189"/>
  <c r="G189"/>
  <c r="F189"/>
  <c r="J188"/>
  <c r="I188"/>
  <c r="H188"/>
  <c r="G188"/>
  <c r="F188"/>
  <c r="J187"/>
  <c r="I187"/>
  <c r="H187"/>
  <c r="G187"/>
  <c r="F187"/>
  <c r="J186"/>
  <c r="I186"/>
  <c r="H186"/>
  <c r="G186"/>
  <c r="F186"/>
  <c r="J185"/>
  <c r="I185"/>
  <c r="H185"/>
  <c r="G185"/>
  <c r="F185"/>
  <c r="J184"/>
  <c r="I184"/>
  <c r="H184"/>
  <c r="G184"/>
  <c r="F184"/>
  <c r="J183"/>
  <c r="I183"/>
  <c r="H183"/>
  <c r="G183"/>
  <c r="F183"/>
  <c r="J182"/>
  <c r="I182"/>
  <c r="H182"/>
  <c r="G182"/>
  <c r="F182"/>
  <c r="J181"/>
  <c r="I181"/>
  <c r="H181"/>
  <c r="G181"/>
  <c r="F181"/>
  <c r="J180"/>
  <c r="I180"/>
  <c r="H180"/>
  <c r="G180"/>
  <c r="F180"/>
  <c r="J179"/>
  <c r="I179"/>
  <c r="H179"/>
  <c r="G179"/>
  <c r="F179"/>
  <c r="J178"/>
  <c r="I178"/>
  <c r="H178"/>
  <c r="G178"/>
  <c r="F178"/>
  <c r="J177"/>
  <c r="I177"/>
  <c r="H177"/>
  <c r="G177"/>
  <c r="F177"/>
  <c r="J176"/>
  <c r="I176"/>
  <c r="H176"/>
  <c r="G176"/>
  <c r="F176"/>
  <c r="J175"/>
  <c r="I175"/>
  <c r="H175"/>
  <c r="G175"/>
  <c r="F175"/>
  <c r="J174"/>
  <c r="I174"/>
  <c r="H174"/>
  <c r="G174"/>
  <c r="F174"/>
  <c r="J173"/>
  <c r="I173"/>
  <c r="H173"/>
  <c r="G173"/>
  <c r="F173"/>
  <c r="J172"/>
  <c r="I172"/>
  <c r="H172"/>
  <c r="G172"/>
  <c r="F172"/>
  <c r="J171"/>
  <c r="I171"/>
  <c r="H171"/>
  <c r="G171"/>
  <c r="F171"/>
  <c r="J170"/>
  <c r="I170"/>
  <c r="H170"/>
  <c r="G170"/>
  <c r="F170"/>
  <c r="J169"/>
  <c r="I169"/>
  <c r="H169"/>
  <c r="G169"/>
  <c r="F169"/>
  <c r="J168"/>
  <c r="I168"/>
  <c r="H168"/>
  <c r="G168"/>
  <c r="F168"/>
  <c r="J167"/>
  <c r="I167"/>
  <c r="H167"/>
  <c r="G167"/>
  <c r="F167"/>
  <c r="J166"/>
  <c r="I166"/>
  <c r="H166"/>
  <c r="G166"/>
  <c r="F166"/>
  <c r="J165"/>
  <c r="I165"/>
  <c r="H165"/>
  <c r="G165"/>
  <c r="F165"/>
  <c r="J164"/>
  <c r="I164"/>
  <c r="H164"/>
  <c r="G164"/>
  <c r="F164"/>
  <c r="J163"/>
  <c r="I163"/>
  <c r="H163"/>
  <c r="G163"/>
  <c r="F163"/>
  <c r="J162"/>
  <c r="I162"/>
  <c r="H162"/>
  <c r="G162"/>
  <c r="F162"/>
  <c r="J161"/>
  <c r="I161"/>
  <c r="H161"/>
  <c r="G161"/>
  <c r="F161"/>
  <c r="J160"/>
  <c r="I160"/>
  <c r="H160"/>
  <c r="G160"/>
  <c r="F160"/>
  <c r="J159"/>
  <c r="I159"/>
  <c r="H159"/>
  <c r="G159"/>
  <c r="F159"/>
  <c r="J158"/>
  <c r="I158"/>
  <c r="H158"/>
  <c r="G158"/>
  <c r="F158"/>
  <c r="J157"/>
  <c r="I157"/>
  <c r="H157"/>
  <c r="G157"/>
  <c r="F157"/>
  <c r="J156"/>
  <c r="I156"/>
  <c r="H156"/>
  <c r="G156"/>
  <c r="F156"/>
  <c r="J155"/>
  <c r="I155"/>
  <c r="H155"/>
  <c r="G155"/>
  <c r="F155"/>
  <c r="J154"/>
  <c r="I154"/>
  <c r="H154"/>
  <c r="G154"/>
  <c r="F154"/>
  <c r="J153"/>
  <c r="I153"/>
  <c r="H153"/>
  <c r="G153"/>
  <c r="F153"/>
  <c r="J152"/>
  <c r="I152"/>
  <c r="H152"/>
  <c r="G152"/>
  <c r="F152"/>
  <c r="J151"/>
  <c r="I151"/>
  <c r="H151"/>
  <c r="G151"/>
  <c r="F151"/>
  <c r="J150"/>
  <c r="I150"/>
  <c r="H150"/>
  <c r="G150"/>
  <c r="F150"/>
  <c r="J149"/>
  <c r="I149"/>
  <c r="H149"/>
  <c r="G149"/>
  <c r="F149"/>
  <c r="J148"/>
  <c r="I148"/>
  <c r="H148"/>
  <c r="G148"/>
  <c r="F148"/>
  <c r="J147"/>
  <c r="I147"/>
  <c r="H147"/>
  <c r="G147"/>
  <c r="F147"/>
  <c r="J146"/>
  <c r="I146"/>
  <c r="H146"/>
  <c r="G146"/>
  <c r="F146"/>
  <c r="J145"/>
  <c r="I145"/>
  <c r="H145"/>
  <c r="G145"/>
  <c r="F145"/>
  <c r="J144"/>
  <c r="I144"/>
  <c r="H144"/>
  <c r="G144"/>
  <c r="F144"/>
  <c r="J143"/>
  <c r="I143"/>
  <c r="H143"/>
  <c r="G143"/>
  <c r="F143"/>
  <c r="J142"/>
  <c r="I142"/>
  <c r="H142"/>
  <c r="G142"/>
  <c r="F142"/>
  <c r="J141"/>
  <c r="I141"/>
  <c r="H141"/>
  <c r="G141"/>
  <c r="F141"/>
  <c r="J140"/>
  <c r="I140"/>
  <c r="H140"/>
  <c r="G140"/>
  <c r="F140"/>
  <c r="J139"/>
  <c r="I139"/>
  <c r="H139"/>
  <c r="G139"/>
  <c r="F139"/>
  <c r="J138"/>
  <c r="I138"/>
  <c r="H138"/>
  <c r="G138"/>
  <c r="F138"/>
  <c r="J137"/>
  <c r="I137"/>
  <c r="H137"/>
  <c r="G137"/>
  <c r="F137"/>
  <c r="J136"/>
  <c r="I136"/>
  <c r="H136"/>
  <c r="G136"/>
  <c r="F136"/>
  <c r="J135"/>
  <c r="I135"/>
  <c r="H135"/>
  <c r="G135"/>
  <c r="F135"/>
  <c r="J134"/>
  <c r="I134"/>
  <c r="H134"/>
  <c r="G134"/>
  <c r="F134"/>
  <c r="J133"/>
  <c r="I133"/>
  <c r="H133"/>
  <c r="G133"/>
  <c r="F133"/>
  <c r="J132"/>
  <c r="I132"/>
  <c r="H132"/>
  <c r="G132"/>
  <c r="F132"/>
  <c r="J131"/>
  <c r="I131"/>
  <c r="H131"/>
  <c r="G131"/>
  <c r="F131"/>
  <c r="J130"/>
  <c r="I130"/>
  <c r="H130"/>
  <c r="G130"/>
  <c r="F130"/>
  <c r="J129"/>
  <c r="I129"/>
  <c r="H129"/>
  <c r="G129"/>
  <c r="F129"/>
  <c r="J128"/>
  <c r="I128"/>
  <c r="H128"/>
  <c r="G128"/>
  <c r="F128"/>
  <c r="J127"/>
  <c r="I127"/>
  <c r="H127"/>
  <c r="G127"/>
  <c r="F127"/>
  <c r="J126"/>
  <c r="I126"/>
  <c r="H126"/>
  <c r="G126"/>
  <c r="F126"/>
  <c r="J125"/>
  <c r="I125"/>
  <c r="H125"/>
  <c r="G125"/>
  <c r="F125"/>
  <c r="J124"/>
  <c r="I124"/>
  <c r="H124"/>
  <c r="G124"/>
  <c r="F124"/>
  <c r="J123"/>
  <c r="I123"/>
  <c r="H123"/>
  <c r="G123"/>
  <c r="F123"/>
  <c r="J122"/>
  <c r="I122"/>
  <c r="H122"/>
  <c r="G122"/>
  <c r="F122"/>
  <c r="J121"/>
  <c r="I121"/>
  <c r="H121"/>
  <c r="G121"/>
  <c r="F121"/>
  <c r="J120"/>
  <c r="I120"/>
  <c r="H120"/>
  <c r="G120"/>
  <c r="F120"/>
  <c r="J119"/>
  <c r="I119"/>
  <c r="H119"/>
  <c r="G119"/>
  <c r="F119"/>
  <c r="J118"/>
  <c r="I118"/>
  <c r="H118"/>
  <c r="G118"/>
  <c r="F118"/>
  <c r="J117"/>
  <c r="I117"/>
  <c r="H117"/>
  <c r="G117"/>
  <c r="F117"/>
  <c r="J116"/>
  <c r="I116"/>
  <c r="H116"/>
  <c r="G116"/>
  <c r="F116"/>
  <c r="J115"/>
  <c r="I115"/>
  <c r="H115"/>
  <c r="G115"/>
  <c r="F115"/>
  <c r="J114"/>
  <c r="I114"/>
  <c r="H114"/>
  <c r="G114"/>
  <c r="F114"/>
  <c r="J113"/>
  <c r="I113"/>
  <c r="H113"/>
  <c r="G113"/>
  <c r="F113"/>
  <c r="J112"/>
  <c r="I112"/>
  <c r="H112"/>
  <c r="G112"/>
  <c r="F112"/>
  <c r="J111"/>
  <c r="I111"/>
  <c r="H111"/>
  <c r="G111"/>
  <c r="F111"/>
  <c r="J110"/>
  <c r="I110"/>
  <c r="H110"/>
  <c r="G110"/>
  <c r="F110"/>
  <c r="J109"/>
  <c r="I109"/>
  <c r="H109"/>
  <c r="G109"/>
  <c r="F109"/>
  <c r="J108"/>
  <c r="I108"/>
  <c r="H108"/>
  <c r="G108"/>
  <c r="F108"/>
  <c r="J107"/>
  <c r="I107"/>
  <c r="H107"/>
  <c r="G107"/>
  <c r="F107"/>
  <c r="J106"/>
  <c r="I106"/>
  <c r="H106"/>
  <c r="G106"/>
  <c r="F106"/>
  <c r="J105"/>
  <c r="I105"/>
  <c r="H105"/>
  <c r="G105"/>
  <c r="F105"/>
  <c r="J104"/>
  <c r="I104"/>
  <c r="H104"/>
  <c r="G104"/>
  <c r="F104"/>
  <c r="J103"/>
  <c r="I103"/>
  <c r="H103"/>
  <c r="G103"/>
  <c r="F103"/>
  <c r="J102"/>
  <c r="I102"/>
  <c r="H102"/>
  <c r="G102"/>
  <c r="F102"/>
  <c r="J101"/>
  <c r="I101"/>
  <c r="H101"/>
  <c r="G101"/>
  <c r="F101"/>
  <c r="J100"/>
  <c r="I100"/>
  <c r="H100"/>
  <c r="G100"/>
  <c r="F100"/>
  <c r="J99"/>
  <c r="I99"/>
  <c r="H99"/>
  <c r="G99"/>
  <c r="F99"/>
  <c r="J98"/>
  <c r="I98"/>
  <c r="H98"/>
  <c r="G98"/>
  <c r="F98"/>
  <c r="J97"/>
  <c r="I97"/>
  <c r="H97"/>
  <c r="G97"/>
  <c r="F97"/>
  <c r="J96"/>
  <c r="I96"/>
  <c r="H96"/>
  <c r="G96"/>
  <c r="F96"/>
  <c r="J95"/>
  <c r="I95"/>
  <c r="H95"/>
  <c r="G95"/>
  <c r="F95"/>
  <c r="J94"/>
  <c r="I94"/>
  <c r="H94"/>
  <c r="G94"/>
  <c r="F94"/>
  <c r="J93"/>
  <c r="I93"/>
  <c r="H93"/>
  <c r="G93"/>
  <c r="F93"/>
  <c r="J92"/>
  <c r="I92"/>
  <c r="H92"/>
  <c r="G92"/>
  <c r="F92"/>
  <c r="J91"/>
  <c r="I91"/>
  <c r="H91"/>
  <c r="G91"/>
  <c r="F91"/>
  <c r="J90"/>
  <c r="I90"/>
  <c r="H90"/>
  <c r="G90"/>
  <c r="F90"/>
  <c r="J89"/>
  <c r="I89"/>
  <c r="H89"/>
  <c r="G89"/>
  <c r="F89"/>
  <c r="J88"/>
  <c r="I88"/>
  <c r="H88"/>
  <c r="G88"/>
  <c r="F88"/>
  <c r="J87"/>
  <c r="I87"/>
  <c r="H87"/>
  <c r="G87"/>
  <c r="F87"/>
  <c r="J86"/>
  <c r="I86"/>
  <c r="H86"/>
  <c r="G86"/>
  <c r="F86"/>
  <c r="J85"/>
  <c r="I85"/>
  <c r="H85"/>
  <c r="G85"/>
  <c r="F85"/>
  <c r="J84"/>
  <c r="I84"/>
  <c r="H84"/>
  <c r="G84"/>
  <c r="F84"/>
  <c r="J83"/>
  <c r="I83"/>
  <c r="H83"/>
  <c r="G83"/>
  <c r="F83"/>
  <c r="J82"/>
  <c r="I82"/>
  <c r="H82"/>
  <c r="G82"/>
  <c r="F82"/>
  <c r="J81"/>
  <c r="I81"/>
  <c r="H81"/>
  <c r="G81"/>
  <c r="F81"/>
  <c r="J80"/>
  <c r="I80"/>
  <c r="H80"/>
  <c r="G80"/>
  <c r="F80"/>
  <c r="J79"/>
  <c r="I79"/>
  <c r="H79"/>
  <c r="G79"/>
  <c r="F79"/>
  <c r="J78"/>
  <c r="I78"/>
  <c r="H78"/>
  <c r="G78"/>
  <c r="F78"/>
  <c r="J77"/>
  <c r="I77"/>
  <c r="H77"/>
  <c r="G77"/>
  <c r="F77"/>
  <c r="J76"/>
  <c r="I76"/>
  <c r="H76"/>
  <c r="G76"/>
  <c r="F76"/>
  <c r="J75"/>
  <c r="I75"/>
  <c r="H75"/>
  <c r="G75"/>
  <c r="F75"/>
  <c r="J74"/>
  <c r="I74"/>
  <c r="H74"/>
  <c r="G74"/>
  <c r="F74"/>
  <c r="J73"/>
  <c r="I73"/>
  <c r="H73"/>
  <c r="G73"/>
  <c r="F73"/>
  <c r="J72"/>
  <c r="I72"/>
  <c r="H72"/>
  <c r="G72"/>
  <c r="F72"/>
  <c r="J71"/>
  <c r="I71"/>
  <c r="H71"/>
  <c r="G71"/>
  <c r="F71"/>
  <c r="J70"/>
  <c r="I70"/>
  <c r="H70"/>
  <c r="G70"/>
  <c r="F70"/>
  <c r="J69"/>
  <c r="I69"/>
  <c r="H69"/>
  <c r="G69"/>
  <c r="F69"/>
  <c r="J68"/>
  <c r="I68"/>
  <c r="H68"/>
  <c r="G68"/>
  <c r="F68"/>
  <c r="J67"/>
  <c r="I67"/>
  <c r="H67"/>
  <c r="G67"/>
  <c r="F67"/>
  <c r="J66"/>
  <c r="I66"/>
  <c r="H66"/>
  <c r="G66"/>
  <c r="F66"/>
  <c r="J65"/>
  <c r="I65"/>
  <c r="H65"/>
  <c r="G65"/>
  <c r="F65"/>
  <c r="J64"/>
  <c r="I64"/>
  <c r="H64"/>
  <c r="G64"/>
  <c r="F64"/>
  <c r="J63"/>
  <c r="I63"/>
  <c r="H63"/>
  <c r="G63"/>
  <c r="F63"/>
  <c r="J62"/>
  <c r="I62"/>
  <c r="H62"/>
  <c r="G62"/>
  <c r="F62"/>
  <c r="J61"/>
  <c r="I61"/>
  <c r="H61"/>
  <c r="G61"/>
  <c r="F61"/>
  <c r="J60"/>
  <c r="I60"/>
  <c r="H60"/>
  <c r="G60"/>
  <c r="F60"/>
  <c r="J59"/>
  <c r="I59"/>
  <c r="H59"/>
  <c r="G59"/>
  <c r="F59"/>
  <c r="J58"/>
  <c r="I58"/>
  <c r="H58"/>
  <c r="G58"/>
  <c r="F58"/>
  <c r="J57"/>
  <c r="I57"/>
  <c r="H57"/>
  <c r="G57"/>
  <c r="F57"/>
  <c r="J56"/>
  <c r="I56"/>
  <c r="H56"/>
  <c r="G56"/>
  <c r="F56"/>
  <c r="J55"/>
  <c r="I55"/>
  <c r="H55"/>
  <c r="G55"/>
  <c r="F55"/>
  <c r="J54"/>
  <c r="I54"/>
  <c r="H54"/>
  <c r="G54"/>
  <c r="F54"/>
  <c r="J53"/>
  <c r="I53"/>
  <c r="H53"/>
  <c r="G53"/>
  <c r="F53"/>
  <c r="J52"/>
  <c r="I52"/>
  <c r="H52"/>
  <c r="G52"/>
  <c r="F52"/>
  <c r="J51"/>
  <c r="I51"/>
  <c r="H51"/>
  <c r="G51"/>
  <c r="F51"/>
  <c r="J50"/>
  <c r="I50"/>
  <c r="H50"/>
  <c r="G50"/>
  <c r="F50"/>
  <c r="J49"/>
  <c r="I49"/>
  <c r="H49"/>
  <c r="G49"/>
  <c r="F49"/>
  <c r="J48"/>
  <c r="I48"/>
  <c r="H48"/>
  <c r="G48"/>
  <c r="F48"/>
  <c r="J47"/>
  <c r="I47"/>
  <c r="H47"/>
  <c r="G47"/>
  <c r="F47"/>
  <c r="J46"/>
  <c r="I46"/>
  <c r="H46"/>
  <c r="G46"/>
  <c r="F46"/>
  <c r="J45"/>
  <c r="I45"/>
  <c r="H45"/>
  <c r="G45"/>
  <c r="F45"/>
  <c r="J44"/>
  <c r="I44"/>
  <c r="H44"/>
  <c r="G44"/>
  <c r="F44"/>
  <c r="J43"/>
  <c r="I43"/>
  <c r="H43"/>
  <c r="G43"/>
  <c r="F43"/>
  <c r="J42"/>
  <c r="I42"/>
  <c r="H42"/>
  <c r="G42"/>
  <c r="F42"/>
  <c r="J41"/>
  <c r="I41"/>
  <c r="H41"/>
  <c r="G41"/>
  <c r="F41"/>
  <c r="J40"/>
  <c r="I40"/>
  <c r="H40"/>
  <c r="G40"/>
  <c r="F40"/>
  <c r="J39"/>
  <c r="I39"/>
  <c r="H39"/>
  <c r="G39"/>
  <c r="F39"/>
  <c r="J38"/>
  <c r="I38"/>
  <c r="H38"/>
  <c r="G38"/>
  <c r="F38"/>
  <c r="J37"/>
  <c r="I37"/>
  <c r="H37"/>
  <c r="G37"/>
  <c r="F37"/>
  <c r="J36"/>
  <c r="I36"/>
  <c r="H36"/>
  <c r="G36"/>
  <c r="F36"/>
  <c r="J35"/>
  <c r="I35"/>
  <c r="H35"/>
  <c r="G35"/>
  <c r="F35"/>
  <c r="J34"/>
  <c r="I34"/>
  <c r="H34"/>
  <c r="G34"/>
  <c r="F34"/>
  <c r="J33"/>
  <c r="I33"/>
  <c r="H33"/>
  <c r="G33"/>
  <c r="F33"/>
  <c r="J32"/>
  <c r="I32"/>
  <c r="H32"/>
  <c r="G32"/>
  <c r="F32"/>
  <c r="J31"/>
  <c r="I31"/>
  <c r="H31"/>
  <c r="G31"/>
  <c r="F31"/>
  <c r="J30"/>
  <c r="I30"/>
  <c r="H30"/>
  <c r="G30"/>
  <c r="F30"/>
  <c r="J29"/>
  <c r="I29"/>
  <c r="H29"/>
  <c r="G29"/>
  <c r="F29"/>
  <c r="J28"/>
  <c r="I28"/>
  <c r="H28"/>
  <c r="G28"/>
  <c r="F28"/>
  <c r="J27"/>
  <c r="I27"/>
  <c r="H27"/>
  <c r="G27"/>
  <c r="F27"/>
  <c r="J26"/>
  <c r="I26"/>
  <c r="H26"/>
  <c r="G26"/>
  <c r="F26"/>
  <c r="J25"/>
  <c r="I25"/>
  <c r="H25"/>
  <c r="G25"/>
  <c r="F25"/>
  <c r="J24"/>
  <c r="I24"/>
  <c r="H24"/>
  <c r="G24"/>
  <c r="F24"/>
  <c r="J23"/>
  <c r="I23"/>
  <c r="H23"/>
  <c r="G23"/>
  <c r="F23"/>
  <c r="J22"/>
  <c r="I22"/>
  <c r="H22"/>
  <c r="G22"/>
  <c r="F22"/>
  <c r="J21"/>
  <c r="I21"/>
  <c r="H21"/>
  <c r="G21"/>
  <c r="F21"/>
  <c r="J20"/>
  <c r="I20"/>
  <c r="H20"/>
  <c r="G20"/>
  <c r="F20"/>
  <c r="J19"/>
  <c r="I19"/>
  <c r="H19"/>
  <c r="G19"/>
  <c r="F19"/>
  <c r="J18"/>
  <c r="I18"/>
  <c r="H18"/>
  <c r="G18"/>
  <c r="F18"/>
  <c r="I17"/>
  <c r="J17" s="1"/>
  <c r="H17"/>
  <c r="G17"/>
  <c r="F17"/>
  <c r="I16"/>
  <c r="J16" s="1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J8"/>
  <c r="I8"/>
  <c r="H8"/>
  <c r="G8"/>
  <c r="F8"/>
  <c r="J7"/>
  <c r="I7"/>
  <c r="H7"/>
  <c r="G7"/>
  <c r="F7"/>
  <c r="J6"/>
  <c r="I6"/>
  <c r="H6"/>
  <c r="G6"/>
  <c r="F6"/>
  <c r="J5"/>
  <c r="I5"/>
  <c r="H5"/>
  <c r="G5"/>
  <c r="F5"/>
  <c r="I4"/>
  <c r="J4" s="1"/>
  <c r="H4"/>
  <c r="G4"/>
  <c r="F4"/>
  <c r="I3"/>
  <c r="J3" s="1"/>
  <c r="H3"/>
  <c r="G3"/>
  <c r="F3"/>
  <c r="I2"/>
  <c r="H2"/>
  <c r="G2"/>
  <c r="F2"/>
  <c r="C64" i="1"/>
  <c r="BH2" s="1"/>
  <c r="BG2"/>
  <c r="BE2"/>
  <c r="C60"/>
  <c r="BD2" s="1"/>
  <c r="BC2"/>
  <c r="C58"/>
  <c r="BB2" s="1"/>
  <c r="C52"/>
  <c r="AV2" s="1"/>
  <c r="E25" i="3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7"/>
  <c r="E208"/>
  <c r="E209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G2" i="2"/>
  <c r="H2"/>
  <c r="G3"/>
  <c r="H3"/>
  <c r="G4"/>
  <c r="H4"/>
  <c r="G5"/>
  <c r="H5"/>
  <c r="G6"/>
  <c r="H6"/>
  <c r="BW14" i="1"/>
  <c r="BW13"/>
  <c r="BW12"/>
  <c r="BW11"/>
  <c r="BW10"/>
  <c r="BW9"/>
  <c r="BW8"/>
  <c r="BW7"/>
  <c r="BW6"/>
  <c r="BW4"/>
  <c r="BW3"/>
  <c r="C62"/>
  <c r="BF2" s="1"/>
  <c r="BA2"/>
  <c r="C35"/>
  <c r="G49"/>
  <c r="AT2" s="1"/>
  <c r="E49"/>
  <c r="C37"/>
  <c r="AF2" s="1"/>
  <c r="C39"/>
  <c r="AH2" s="1"/>
  <c r="BP2"/>
  <c r="BO2"/>
  <c r="BN2"/>
  <c r="BM2"/>
  <c r="BK2"/>
  <c r="BJ2"/>
  <c r="BI2"/>
  <c r="AZ2"/>
  <c r="AY2"/>
  <c r="AX2"/>
  <c r="AW2"/>
  <c r="AU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A2"/>
  <c r="G7" i="2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AK3" i="3"/>
  <c r="AL3"/>
  <c r="AK4"/>
  <c r="AL4"/>
  <c r="AK5"/>
  <c r="AL5"/>
  <c r="AK6"/>
  <c r="AL6"/>
  <c r="AK7"/>
  <c r="AL7"/>
  <c r="AK8"/>
  <c r="AL8"/>
  <c r="AK9"/>
  <c r="AL9"/>
  <c r="AK10"/>
  <c r="AL10"/>
  <c r="AK11"/>
  <c r="AL11"/>
  <c r="AK12"/>
  <c r="AL12"/>
  <c r="AK13"/>
  <c r="AL13"/>
  <c r="AK14"/>
  <c r="AL14"/>
  <c r="AK15"/>
  <c r="AL15"/>
  <c r="AK16"/>
  <c r="AL16"/>
  <c r="AK17"/>
  <c r="AL17"/>
  <c r="AK18"/>
  <c r="AL18"/>
  <c r="AK19"/>
  <c r="AL19"/>
  <c r="AK20"/>
  <c r="AL20"/>
  <c r="AK21"/>
  <c r="AL21"/>
  <c r="AK22"/>
  <c r="AL22"/>
  <c r="AK23"/>
  <c r="AL23"/>
  <c r="AK24"/>
  <c r="AL24"/>
  <c r="AK25"/>
  <c r="AL25"/>
  <c r="AK26"/>
  <c r="AL26"/>
  <c r="AK27"/>
  <c r="AL27"/>
  <c r="AK28"/>
  <c r="AL28"/>
  <c r="AK29"/>
  <c r="AL29"/>
  <c r="AK30"/>
  <c r="AL30"/>
  <c r="AK31"/>
  <c r="AL31"/>
  <c r="AK32"/>
  <c r="AL32"/>
  <c r="AK33"/>
  <c r="AL33"/>
  <c r="AK34"/>
  <c r="AL34"/>
  <c r="AK35"/>
  <c r="AL35"/>
  <c r="AK36"/>
  <c r="AL36"/>
  <c r="AK37"/>
  <c r="AL37"/>
  <c r="AK38"/>
  <c r="AL38"/>
  <c r="AK39"/>
  <c r="AL39"/>
  <c r="AK40"/>
  <c r="AL40"/>
  <c r="AK41"/>
  <c r="AL41"/>
  <c r="AK42"/>
  <c r="AL42"/>
  <c r="AK43"/>
  <c r="AL43"/>
  <c r="AK44"/>
  <c r="AL44"/>
  <c r="AK45"/>
  <c r="AL45"/>
  <c r="AK46"/>
  <c r="AL46"/>
  <c r="AK47"/>
  <c r="AL47"/>
  <c r="AK48"/>
  <c r="AL48"/>
  <c r="AK49"/>
  <c r="AL49"/>
  <c r="AK50"/>
  <c r="AL50"/>
  <c r="AK51"/>
  <c r="AL51"/>
  <c r="AK52"/>
  <c r="AL52"/>
  <c r="AK53"/>
  <c r="AL53"/>
  <c r="AK54"/>
  <c r="AL54"/>
  <c r="AK55"/>
  <c r="AL55"/>
  <c r="AK56"/>
  <c r="AL56"/>
  <c r="AK57"/>
  <c r="AL57"/>
  <c r="AK58"/>
  <c r="AL58"/>
  <c r="AK59"/>
  <c r="AL59"/>
  <c r="AK60"/>
  <c r="AL60"/>
  <c r="AK61"/>
  <c r="AL61"/>
  <c r="AK62"/>
  <c r="AL62"/>
  <c r="AK63"/>
  <c r="AL63"/>
  <c r="AK64"/>
  <c r="AL64"/>
  <c r="AK65"/>
  <c r="AL65"/>
  <c r="AK66"/>
  <c r="AL66"/>
  <c r="AK67"/>
  <c r="AL67"/>
  <c r="AK68"/>
  <c r="AL68"/>
  <c r="AK69"/>
  <c r="AL69"/>
  <c r="AK70"/>
  <c r="AL70"/>
  <c r="AK71"/>
  <c r="AL71"/>
  <c r="AK72"/>
  <c r="AL72"/>
  <c r="AK73"/>
  <c r="AL73"/>
  <c r="AK74"/>
  <c r="AL74"/>
  <c r="AK75"/>
  <c r="AL75"/>
  <c r="AK76"/>
  <c r="AL76"/>
  <c r="AK77"/>
  <c r="AL77"/>
  <c r="AK78"/>
  <c r="AL78"/>
  <c r="AK79"/>
  <c r="AL79"/>
  <c r="AK80"/>
  <c r="AL80"/>
  <c r="AK81"/>
  <c r="AL81"/>
  <c r="AK82"/>
  <c r="AL82"/>
  <c r="AK83"/>
  <c r="AL83"/>
  <c r="AK84"/>
  <c r="AL84"/>
  <c r="AK85"/>
  <c r="AL85"/>
  <c r="AK86"/>
  <c r="AL86"/>
  <c r="AK87"/>
  <c r="AL87"/>
  <c r="AK88"/>
  <c r="AL88"/>
  <c r="AK89"/>
  <c r="AL89"/>
  <c r="AK90"/>
  <c r="AL90"/>
  <c r="AK91"/>
  <c r="AL91"/>
  <c r="AK92"/>
  <c r="AL92"/>
  <c r="AK93"/>
  <c r="AL93"/>
  <c r="AK94"/>
  <c r="AL94"/>
  <c r="AK95"/>
  <c r="AL95"/>
  <c r="AK96"/>
  <c r="AL96"/>
  <c r="AK97"/>
  <c r="AL97"/>
  <c r="AK98"/>
  <c r="AL98"/>
  <c r="AK99"/>
  <c r="AL99"/>
  <c r="AK100"/>
  <c r="AL100"/>
  <c r="AK101"/>
  <c r="AL101"/>
  <c r="AK102"/>
  <c r="AL102"/>
  <c r="AK103"/>
  <c r="AL103"/>
  <c r="AK104"/>
  <c r="AL104"/>
  <c r="AK105"/>
  <c r="AL105"/>
  <c r="AK106"/>
  <c r="AL106"/>
  <c r="AK107"/>
  <c r="AL107"/>
  <c r="AK108"/>
  <c r="AL108"/>
  <c r="AK109"/>
  <c r="AL109"/>
  <c r="AK110"/>
  <c r="AL110"/>
  <c r="AK111"/>
  <c r="AL111"/>
  <c r="AK112"/>
  <c r="AL112"/>
  <c r="AK113"/>
  <c r="AL113"/>
  <c r="AK114"/>
  <c r="AL114"/>
  <c r="AK115"/>
  <c r="AL115"/>
  <c r="AK116"/>
  <c r="AL116"/>
  <c r="AK117"/>
  <c r="AL117"/>
  <c r="AK118"/>
  <c r="AL118"/>
  <c r="AK119"/>
  <c r="AL119"/>
  <c r="AK120"/>
  <c r="AL120"/>
  <c r="AK121"/>
  <c r="AL121"/>
  <c r="AK122"/>
  <c r="AL122"/>
  <c r="AK123"/>
  <c r="AL123"/>
  <c r="AK124"/>
  <c r="AL124"/>
  <c r="AK125"/>
  <c r="AL125"/>
  <c r="AK126"/>
  <c r="AL126"/>
  <c r="AK127"/>
  <c r="AL127"/>
  <c r="AK128"/>
  <c r="AL128"/>
  <c r="AK129"/>
  <c r="AL129"/>
  <c r="AK130"/>
  <c r="AL130"/>
  <c r="AK131"/>
  <c r="AL131"/>
  <c r="AK132"/>
  <c r="AL132"/>
  <c r="AK133"/>
  <c r="AL133"/>
  <c r="AK134"/>
  <c r="AL134"/>
  <c r="AK135"/>
  <c r="AL135"/>
  <c r="AK136"/>
  <c r="AL136"/>
  <c r="AK137"/>
  <c r="AL137"/>
  <c r="AK138"/>
  <c r="AL138"/>
  <c r="AK139"/>
  <c r="AL139"/>
  <c r="AK140"/>
  <c r="AL140"/>
  <c r="AK141"/>
  <c r="AL141"/>
  <c r="AK142"/>
  <c r="AL142"/>
  <c r="AK143"/>
  <c r="AL143"/>
  <c r="AK144"/>
  <c r="AL144"/>
  <c r="AK145"/>
  <c r="AL145"/>
  <c r="AK146"/>
  <c r="AL146"/>
  <c r="AK147"/>
  <c r="AL147"/>
  <c r="AK148"/>
  <c r="AL148"/>
  <c r="AK149"/>
  <c r="AL149"/>
  <c r="AK150"/>
  <c r="AL150"/>
  <c r="AK151"/>
  <c r="AL151"/>
  <c r="AK152"/>
  <c r="AL152"/>
  <c r="AK153"/>
  <c r="AL153"/>
  <c r="AK154"/>
  <c r="AL154"/>
  <c r="AK155"/>
  <c r="AL155"/>
  <c r="AK156"/>
  <c r="AL156"/>
  <c r="AK157"/>
  <c r="AL157"/>
  <c r="AK158"/>
  <c r="AL158"/>
  <c r="AK159"/>
  <c r="AL159"/>
  <c r="AK160"/>
  <c r="AL160"/>
  <c r="AK161"/>
  <c r="AL161"/>
  <c r="AK162"/>
  <c r="AL162"/>
  <c r="AK163"/>
  <c r="AL163"/>
  <c r="AK164"/>
  <c r="AL164"/>
  <c r="AK165"/>
  <c r="AL165"/>
  <c r="AK166"/>
  <c r="AL166"/>
  <c r="AK167"/>
  <c r="AL167"/>
  <c r="AK168"/>
  <c r="AL168"/>
  <c r="AK169"/>
  <c r="AL169"/>
  <c r="AK170"/>
  <c r="AL170"/>
  <c r="AK171"/>
  <c r="AL171"/>
  <c r="AK172"/>
  <c r="AL172"/>
  <c r="AK173"/>
  <c r="AL173"/>
  <c r="AK174"/>
  <c r="AL174"/>
  <c r="AK175"/>
  <c r="AL175"/>
  <c r="AK176"/>
  <c r="AL176"/>
  <c r="AK177"/>
  <c r="AL177"/>
  <c r="AK178"/>
  <c r="AL178"/>
  <c r="AK179"/>
  <c r="AL179"/>
  <c r="AK180"/>
  <c r="AL180"/>
  <c r="AK181"/>
  <c r="AL181"/>
  <c r="AK182"/>
  <c r="AL182"/>
  <c r="AK183"/>
  <c r="AL183"/>
  <c r="AK184"/>
  <c r="AL184"/>
  <c r="AK185"/>
  <c r="AL185"/>
  <c r="AK186"/>
  <c r="AL186"/>
  <c r="AK187"/>
  <c r="AL187"/>
  <c r="AK188"/>
  <c r="AL188"/>
  <c r="AK189"/>
  <c r="AL189"/>
  <c r="AK190"/>
  <c r="AL190"/>
  <c r="AK191"/>
  <c r="AL191"/>
  <c r="AK192"/>
  <c r="AL192"/>
  <c r="AK193"/>
  <c r="AL193"/>
  <c r="AK194"/>
  <c r="AL194"/>
  <c r="AK195"/>
  <c r="AL195"/>
  <c r="AK196"/>
  <c r="AL196"/>
  <c r="AK197"/>
  <c r="AL197"/>
  <c r="AK198"/>
  <c r="AL198"/>
  <c r="AK199"/>
  <c r="AL199"/>
  <c r="AK200"/>
  <c r="AL200"/>
  <c r="AK201"/>
  <c r="AL201"/>
  <c r="AK202"/>
  <c r="AL202"/>
  <c r="AK203"/>
  <c r="AL203"/>
  <c r="AK204"/>
  <c r="AL204"/>
  <c r="AK205"/>
  <c r="AL205"/>
  <c r="AK206"/>
  <c r="AL206"/>
  <c r="AK207"/>
  <c r="AL207"/>
  <c r="AK208"/>
  <c r="AL208"/>
  <c r="AK209"/>
  <c r="AL209"/>
  <c r="AK210"/>
  <c r="AL210"/>
  <c r="AK211"/>
  <c r="AL211"/>
  <c r="AK212"/>
  <c r="AL212"/>
  <c r="AK213"/>
  <c r="AL213"/>
  <c r="AK214"/>
  <c r="AL214"/>
  <c r="AK215"/>
  <c r="AL215"/>
  <c r="AK216"/>
  <c r="AL216"/>
  <c r="AK217"/>
  <c r="AL217"/>
  <c r="AK218"/>
  <c r="AL218"/>
  <c r="AK219"/>
  <c r="AL219"/>
  <c r="AK220"/>
  <c r="AL220"/>
  <c r="AK221"/>
  <c r="AL221"/>
  <c r="AK222"/>
  <c r="AL222"/>
  <c r="AK223"/>
  <c r="AL223"/>
  <c r="AK224"/>
  <c r="AL224"/>
  <c r="AK225"/>
  <c r="AL225"/>
  <c r="AK226"/>
  <c r="AL226"/>
  <c r="AK227"/>
  <c r="AL227"/>
  <c r="AK228"/>
  <c r="AL228"/>
  <c r="AK229"/>
  <c r="AL229"/>
  <c r="AK230"/>
  <c r="AL230"/>
  <c r="AK231"/>
  <c r="AL231"/>
  <c r="AK232"/>
  <c r="AL232"/>
  <c r="AK233"/>
  <c r="AL233"/>
  <c r="AK234"/>
  <c r="AL234"/>
  <c r="AK235"/>
  <c r="AL235"/>
  <c r="AK236"/>
  <c r="AL236"/>
  <c r="AK237"/>
  <c r="AL237"/>
  <c r="AK238"/>
  <c r="AL238"/>
  <c r="AK239"/>
  <c r="AL239"/>
  <c r="AK240"/>
  <c r="AL240"/>
  <c r="AK241"/>
  <c r="AL241"/>
  <c r="AK242"/>
  <c r="AL242"/>
  <c r="AK243"/>
  <c r="AL243"/>
  <c r="AK244"/>
  <c r="AL244"/>
  <c r="AK245"/>
  <c r="AL245"/>
  <c r="AK246"/>
  <c r="AL246"/>
  <c r="AK247"/>
  <c r="AL247"/>
  <c r="AK248"/>
  <c r="AL248"/>
  <c r="AK249"/>
  <c r="AL249"/>
  <c r="AK250"/>
  <c r="AL250"/>
  <c r="AK251"/>
  <c r="AL251"/>
  <c r="AK2"/>
  <c r="AL2"/>
  <c r="CA3" i="2"/>
  <c r="CB3"/>
  <c r="CA4"/>
  <c r="CB4"/>
  <c r="CA5"/>
  <c r="CB5"/>
  <c r="CA6"/>
  <c r="CB6"/>
  <c r="CA7"/>
  <c r="CB7"/>
  <c r="CA8"/>
  <c r="CB8"/>
  <c r="CA9"/>
  <c r="CB9"/>
  <c r="CA10"/>
  <c r="CB10"/>
  <c r="CA11"/>
  <c r="CB11"/>
  <c r="CA12"/>
  <c r="CB12"/>
  <c r="CA13"/>
  <c r="CB13"/>
  <c r="CA14"/>
  <c r="CB14"/>
  <c r="CA15"/>
  <c r="CB15"/>
  <c r="CA16"/>
  <c r="CB16"/>
  <c r="CA17"/>
  <c r="CB17"/>
  <c r="CA18"/>
  <c r="CB18"/>
  <c r="CA19"/>
  <c r="CB19"/>
  <c r="CA20"/>
  <c r="CB20"/>
  <c r="CA21"/>
  <c r="CB21"/>
  <c r="CA22"/>
  <c r="CB22"/>
  <c r="CA23"/>
  <c r="CB23"/>
  <c r="CA24"/>
  <c r="CB24"/>
  <c r="CA25"/>
  <c r="CB25"/>
  <c r="CA26"/>
  <c r="CB26"/>
  <c r="CA27"/>
  <c r="CB27"/>
  <c r="CA28"/>
  <c r="CB28"/>
  <c r="CA29"/>
  <c r="CB29"/>
  <c r="CA30"/>
  <c r="CB30"/>
  <c r="CA31"/>
  <c r="CB31"/>
  <c r="CA32"/>
  <c r="CB32"/>
  <c r="CA33"/>
  <c r="CB33"/>
  <c r="CA34"/>
  <c r="CB34"/>
  <c r="CA35"/>
  <c r="CB35"/>
  <c r="CA36"/>
  <c r="CB36"/>
  <c r="CA37"/>
  <c r="CB37"/>
  <c r="CA38"/>
  <c r="CB38"/>
  <c r="CA39"/>
  <c r="CB39"/>
  <c r="CA40"/>
  <c r="CB40"/>
  <c r="CA41"/>
  <c r="CB41"/>
  <c r="CA42"/>
  <c r="CB42"/>
  <c r="CA43"/>
  <c r="CB43"/>
  <c r="CA44"/>
  <c r="CB44"/>
  <c r="CA45"/>
  <c r="CB45"/>
  <c r="CA46"/>
  <c r="CB46"/>
  <c r="CA47"/>
  <c r="CB47"/>
  <c r="CA48"/>
  <c r="CB48"/>
  <c r="CA49"/>
  <c r="CB49"/>
  <c r="CA50"/>
  <c r="CB50"/>
  <c r="CA51"/>
  <c r="CB51"/>
  <c r="CA52"/>
  <c r="CB52"/>
  <c r="CA53"/>
  <c r="CB53"/>
  <c r="CA54"/>
  <c r="CB54"/>
  <c r="CA55"/>
  <c r="CB55"/>
  <c r="CA56"/>
  <c r="CB56"/>
  <c r="CA57"/>
  <c r="CB57"/>
  <c r="CA58"/>
  <c r="CB58"/>
  <c r="CA59"/>
  <c r="CB59"/>
  <c r="CA60"/>
  <c r="CB60"/>
  <c r="CA61"/>
  <c r="CB61"/>
  <c r="CA62"/>
  <c r="CB62"/>
  <c r="CA63"/>
  <c r="CB63"/>
  <c r="CA64"/>
  <c r="CB64"/>
  <c r="CA65"/>
  <c r="CB65"/>
  <c r="CA66"/>
  <c r="CB66"/>
  <c r="CA67"/>
  <c r="CB67"/>
  <c r="CA68"/>
  <c r="CB68"/>
  <c r="CA69"/>
  <c r="CB69"/>
  <c r="CA70"/>
  <c r="CB70"/>
  <c r="CA71"/>
  <c r="CB71"/>
  <c r="CA72"/>
  <c r="CB72"/>
  <c r="CA73"/>
  <c r="CB73"/>
  <c r="CA74"/>
  <c r="CB74"/>
  <c r="CA75"/>
  <c r="CB75"/>
  <c r="CA76"/>
  <c r="CB76"/>
  <c r="CA77"/>
  <c r="CB77"/>
  <c r="CA78"/>
  <c r="CB78"/>
  <c r="CA79"/>
  <c r="CB79"/>
  <c r="CA80"/>
  <c r="CB80"/>
  <c r="CA81"/>
  <c r="CB81"/>
  <c r="CA82"/>
  <c r="CB82"/>
  <c r="CA83"/>
  <c r="CB83"/>
  <c r="CA84"/>
  <c r="CB84"/>
  <c r="CA85"/>
  <c r="CB85"/>
  <c r="CA86"/>
  <c r="CB86"/>
  <c r="CA87"/>
  <c r="CB87"/>
  <c r="CA88"/>
  <c r="CB88"/>
  <c r="CA89"/>
  <c r="CB89"/>
  <c r="CA90"/>
  <c r="CB90"/>
  <c r="CA91"/>
  <c r="CB91"/>
  <c r="CA92"/>
  <c r="CB92"/>
  <c r="CA93"/>
  <c r="CB93"/>
  <c r="CA94"/>
  <c r="CB94"/>
  <c r="CA95"/>
  <c r="CB95"/>
  <c r="CA96"/>
  <c r="CB96"/>
  <c r="CA97"/>
  <c r="CB97"/>
  <c r="CA98"/>
  <c r="CB98"/>
  <c r="CA99"/>
  <c r="CB99"/>
  <c r="CA100"/>
  <c r="CB100"/>
  <c r="CA101"/>
  <c r="CB101"/>
  <c r="CA102"/>
  <c r="CB102"/>
  <c r="CA103"/>
  <c r="CB103"/>
  <c r="CA104"/>
  <c r="CB104"/>
  <c r="CA105"/>
  <c r="CB105"/>
  <c r="CA106"/>
  <c r="CB106"/>
  <c r="CA107"/>
  <c r="CB107"/>
  <c r="CA108"/>
  <c r="CB108"/>
  <c r="CA109"/>
  <c r="CB109"/>
  <c r="CA110"/>
  <c r="CB110"/>
  <c r="CA111"/>
  <c r="CB111"/>
  <c r="CA112"/>
  <c r="CB112"/>
  <c r="CA113"/>
  <c r="CB113"/>
  <c r="CA114"/>
  <c r="CB114"/>
  <c r="CA115"/>
  <c r="CB115"/>
  <c r="CA116"/>
  <c r="CB116"/>
  <c r="CA117"/>
  <c r="CB117"/>
  <c r="CA118"/>
  <c r="CB118"/>
  <c r="CA119"/>
  <c r="CB119"/>
  <c r="CA120"/>
  <c r="CB120"/>
  <c r="CA121"/>
  <c r="CB121"/>
  <c r="CA122"/>
  <c r="CB122"/>
  <c r="CA123"/>
  <c r="CB123"/>
  <c r="CA124"/>
  <c r="CB124"/>
  <c r="CA125"/>
  <c r="CB125"/>
  <c r="CA126"/>
  <c r="CB126"/>
  <c r="CA127"/>
  <c r="CB127"/>
  <c r="CA128"/>
  <c r="CB128"/>
  <c r="CA129"/>
  <c r="CB129"/>
  <c r="CA130"/>
  <c r="CB130"/>
  <c r="CA131"/>
  <c r="CB131"/>
  <c r="CA132"/>
  <c r="CB132"/>
  <c r="CA133"/>
  <c r="CB133"/>
  <c r="CA134"/>
  <c r="CB134"/>
  <c r="CA135"/>
  <c r="CB135"/>
  <c r="CA136"/>
  <c r="CB136"/>
  <c r="CA137"/>
  <c r="CB137"/>
  <c r="CA138"/>
  <c r="CB138"/>
  <c r="CA139"/>
  <c r="CB139"/>
  <c r="CA140"/>
  <c r="CB140"/>
  <c r="CA141"/>
  <c r="CB141"/>
  <c r="CA142"/>
  <c r="CB142"/>
  <c r="CA143"/>
  <c r="CB143"/>
  <c r="CA144"/>
  <c r="CB144"/>
  <c r="CA145"/>
  <c r="CB145"/>
  <c r="CA146"/>
  <c r="CB146"/>
  <c r="CA147"/>
  <c r="CB147"/>
  <c r="CA148"/>
  <c r="CB148"/>
  <c r="CA149"/>
  <c r="CB149"/>
  <c r="CA150"/>
  <c r="CB150"/>
  <c r="CA151"/>
  <c r="CB151"/>
  <c r="CA152"/>
  <c r="CB152"/>
  <c r="CA153"/>
  <c r="CB153"/>
  <c r="CA154"/>
  <c r="CB154"/>
  <c r="CA155"/>
  <c r="CB155"/>
  <c r="CA156"/>
  <c r="CB156"/>
  <c r="CA157"/>
  <c r="CB157"/>
  <c r="CA158"/>
  <c r="CB158"/>
  <c r="CA159"/>
  <c r="CB159"/>
  <c r="CA160"/>
  <c r="CB160"/>
  <c r="CA161"/>
  <c r="CB161"/>
  <c r="CA162"/>
  <c r="CB162"/>
  <c r="CA163"/>
  <c r="CB163"/>
  <c r="CA164"/>
  <c r="CB164"/>
  <c r="CA165"/>
  <c r="CB165"/>
  <c r="CA166"/>
  <c r="CB166"/>
  <c r="CA167"/>
  <c r="CB167"/>
  <c r="CA168"/>
  <c r="CB168"/>
  <c r="CA169"/>
  <c r="CB169"/>
  <c r="CA170"/>
  <c r="CB170"/>
  <c r="CA171"/>
  <c r="CB171"/>
  <c r="CA172"/>
  <c r="CB172"/>
  <c r="CA173"/>
  <c r="CB173"/>
  <c r="CA174"/>
  <c r="CB174"/>
  <c r="CA175"/>
  <c r="CB175"/>
  <c r="CA176"/>
  <c r="CB176"/>
  <c r="CA177"/>
  <c r="CB177"/>
  <c r="CA178"/>
  <c r="CB178"/>
  <c r="CA179"/>
  <c r="CB179"/>
  <c r="CA180"/>
  <c r="CB180"/>
  <c r="CA181"/>
  <c r="CB181"/>
  <c r="CA182"/>
  <c r="CB182"/>
  <c r="CA183"/>
  <c r="CB183"/>
  <c r="CA184"/>
  <c r="CB184"/>
  <c r="CA185"/>
  <c r="CB185"/>
  <c r="CA186"/>
  <c r="CB186"/>
  <c r="CA187"/>
  <c r="CB187"/>
  <c r="CA188"/>
  <c r="CB188"/>
  <c r="CA189"/>
  <c r="CB189"/>
  <c r="CA190"/>
  <c r="CB190"/>
  <c r="CA191"/>
  <c r="CB191"/>
  <c r="CA192"/>
  <c r="CB192"/>
  <c r="CA193"/>
  <c r="CB193"/>
  <c r="CA194"/>
  <c r="CB194"/>
  <c r="CA195"/>
  <c r="CB195"/>
  <c r="CA196"/>
  <c r="CB196"/>
  <c r="CA197"/>
  <c r="CB197"/>
  <c r="CA198"/>
  <c r="CB198"/>
  <c r="CA199"/>
  <c r="CB199"/>
  <c r="CA200"/>
  <c r="CB200"/>
  <c r="CA201"/>
  <c r="CB201"/>
  <c r="CA202"/>
  <c r="CB202"/>
  <c r="CA203"/>
  <c r="CB203"/>
  <c r="CA204"/>
  <c r="CB204"/>
  <c r="CA205"/>
  <c r="CB205"/>
  <c r="CA206"/>
  <c r="CB206"/>
  <c r="CA207"/>
  <c r="CB207"/>
  <c r="CA208"/>
  <c r="CB208"/>
  <c r="CA209"/>
  <c r="CB209"/>
  <c r="CA210"/>
  <c r="CB210"/>
  <c r="CA211"/>
  <c r="CB211"/>
  <c r="CA212"/>
  <c r="CB212"/>
  <c r="CA213"/>
  <c r="CB213"/>
  <c r="CA214"/>
  <c r="CB214"/>
  <c r="CA215"/>
  <c r="CB215"/>
  <c r="CA216"/>
  <c r="CB216"/>
  <c r="CA217"/>
  <c r="CB217"/>
  <c r="CA218"/>
  <c r="CB218"/>
  <c r="CA219"/>
  <c r="CB219"/>
  <c r="CA220"/>
  <c r="CB220"/>
  <c r="CA221"/>
  <c r="CB221"/>
  <c r="CA222"/>
  <c r="CB222"/>
  <c r="CA223"/>
  <c r="CB223"/>
  <c r="CA224"/>
  <c r="CB224"/>
  <c r="CA225"/>
  <c r="CB225"/>
  <c r="CA226"/>
  <c r="CB226"/>
  <c r="CA227"/>
  <c r="CB227"/>
  <c r="CA228"/>
  <c r="CB228"/>
  <c r="CA229"/>
  <c r="CB229"/>
  <c r="CA230"/>
  <c r="CB230"/>
  <c r="CA231"/>
  <c r="CB231"/>
  <c r="CA232"/>
  <c r="CB232"/>
  <c r="CA233"/>
  <c r="CB233"/>
  <c r="CA234"/>
  <c r="CB234"/>
  <c r="CA235"/>
  <c r="CB235"/>
  <c r="CA236"/>
  <c r="CB236"/>
  <c r="CA237"/>
  <c r="CB237"/>
  <c r="CA238"/>
  <c r="CB238"/>
  <c r="CA239"/>
  <c r="CB239"/>
  <c r="CA240"/>
  <c r="CB240"/>
  <c r="CA241"/>
  <c r="CB241"/>
  <c r="CA242"/>
  <c r="CB242"/>
  <c r="CA243"/>
  <c r="CB243"/>
  <c r="CA244"/>
  <c r="CB244"/>
  <c r="CA245"/>
  <c r="CB245"/>
  <c r="CA246"/>
  <c r="CB246"/>
  <c r="CA247"/>
  <c r="CB247"/>
  <c r="CA248"/>
  <c r="CB248"/>
  <c r="CA249"/>
  <c r="CB249"/>
  <c r="CA250"/>
  <c r="CB250"/>
  <c r="CA251"/>
  <c r="CB251"/>
  <c r="CA252"/>
  <c r="CB252"/>
  <c r="CA253"/>
  <c r="CB253"/>
  <c r="CB2"/>
  <c r="CA2"/>
  <c r="BV2"/>
  <c r="BX3"/>
  <c r="BY3"/>
  <c r="BZ3"/>
  <c r="BX4"/>
  <c r="BY4"/>
  <c r="BZ4"/>
  <c r="BX5"/>
  <c r="BY5"/>
  <c r="BZ5"/>
  <c r="BX6"/>
  <c r="BY6"/>
  <c r="BZ6"/>
  <c r="BX7"/>
  <c r="BY7"/>
  <c r="BZ7"/>
  <c r="BX8"/>
  <c r="BY8"/>
  <c r="BZ8"/>
  <c r="BX9"/>
  <c r="BY9"/>
  <c r="BZ9"/>
  <c r="BX10"/>
  <c r="BY10"/>
  <c r="BZ10"/>
  <c r="BX11"/>
  <c r="BY11"/>
  <c r="BZ11"/>
  <c r="BX12"/>
  <c r="BY12"/>
  <c r="BZ12"/>
  <c r="BX13"/>
  <c r="BY13"/>
  <c r="BZ13"/>
  <c r="BX14"/>
  <c r="BY14"/>
  <c r="BZ14"/>
  <c r="BX15"/>
  <c r="BY15"/>
  <c r="BZ15"/>
  <c r="BX16"/>
  <c r="BY16"/>
  <c r="BZ16"/>
  <c r="BX17"/>
  <c r="BY17"/>
  <c r="BZ17"/>
  <c r="BX18"/>
  <c r="BY18"/>
  <c r="BZ18"/>
  <c r="BX19"/>
  <c r="BY19"/>
  <c r="BZ19"/>
  <c r="BX20"/>
  <c r="BY20"/>
  <c r="BZ20"/>
  <c r="BX21"/>
  <c r="BY21"/>
  <c r="BZ21"/>
  <c r="BX22"/>
  <c r="BY22"/>
  <c r="BZ22"/>
  <c r="BX23"/>
  <c r="BY23"/>
  <c r="BZ23"/>
  <c r="BX24"/>
  <c r="BY24"/>
  <c r="BZ24"/>
  <c r="BX25"/>
  <c r="BY25"/>
  <c r="BZ25"/>
  <c r="BX26"/>
  <c r="BY26"/>
  <c r="BZ26"/>
  <c r="BX27"/>
  <c r="BY27"/>
  <c r="BZ27"/>
  <c r="BX28"/>
  <c r="BY28"/>
  <c r="BZ28"/>
  <c r="BX29"/>
  <c r="BY29"/>
  <c r="BZ29"/>
  <c r="BX30"/>
  <c r="BY30"/>
  <c r="BZ30"/>
  <c r="BX31"/>
  <c r="BY31"/>
  <c r="BZ31"/>
  <c r="BX32"/>
  <c r="BY32"/>
  <c r="BZ32"/>
  <c r="BX33"/>
  <c r="BY33"/>
  <c r="BZ33"/>
  <c r="BX34"/>
  <c r="BY34"/>
  <c r="BZ34"/>
  <c r="BX35"/>
  <c r="BY35"/>
  <c r="BZ35"/>
  <c r="BX36"/>
  <c r="BY36"/>
  <c r="BZ36"/>
  <c r="BX37"/>
  <c r="BY37"/>
  <c r="BZ37"/>
  <c r="BX38"/>
  <c r="BY38"/>
  <c r="BZ38"/>
  <c r="BX39"/>
  <c r="BY39"/>
  <c r="BZ39"/>
  <c r="BX40"/>
  <c r="BY40"/>
  <c r="BZ40"/>
  <c r="BX41"/>
  <c r="BY41"/>
  <c r="BZ41"/>
  <c r="BX42"/>
  <c r="BY42"/>
  <c r="BZ42"/>
  <c r="BX43"/>
  <c r="BY43"/>
  <c r="BZ43"/>
  <c r="BX44"/>
  <c r="BY44"/>
  <c r="BZ44"/>
  <c r="BX45"/>
  <c r="BY45"/>
  <c r="BZ45"/>
  <c r="BX46"/>
  <c r="BY46"/>
  <c r="BZ46"/>
  <c r="BX47"/>
  <c r="BY47"/>
  <c r="BZ47"/>
  <c r="BX48"/>
  <c r="BY48"/>
  <c r="BZ48"/>
  <c r="BX49"/>
  <c r="BY49"/>
  <c r="BZ49"/>
  <c r="BX50"/>
  <c r="BY50"/>
  <c r="BZ50"/>
  <c r="BX51"/>
  <c r="BY51"/>
  <c r="BZ51"/>
  <c r="BX52"/>
  <c r="BY52"/>
  <c r="BZ52"/>
  <c r="BX53"/>
  <c r="BY53"/>
  <c r="BZ53"/>
  <c r="BX54"/>
  <c r="BY54"/>
  <c r="BZ54"/>
  <c r="BX55"/>
  <c r="BY55"/>
  <c r="BZ55"/>
  <c r="BX56"/>
  <c r="BY56"/>
  <c r="BZ56"/>
  <c r="BX57"/>
  <c r="BY57"/>
  <c r="BZ57"/>
  <c r="BX58"/>
  <c r="BY58"/>
  <c r="BZ58"/>
  <c r="BX59"/>
  <c r="BY59"/>
  <c r="BZ59"/>
  <c r="BX60"/>
  <c r="BY60"/>
  <c r="BZ60"/>
  <c r="BX61"/>
  <c r="BY61"/>
  <c r="BZ61"/>
  <c r="BX62"/>
  <c r="BY62"/>
  <c r="BZ62"/>
  <c r="BX63"/>
  <c r="BY63"/>
  <c r="BZ63"/>
  <c r="BX64"/>
  <c r="BY64"/>
  <c r="BZ64"/>
  <c r="BX65"/>
  <c r="BY65"/>
  <c r="BZ65"/>
  <c r="BX66"/>
  <c r="BY66"/>
  <c r="BZ66"/>
  <c r="BX67"/>
  <c r="BY67"/>
  <c r="BZ67"/>
  <c r="BX68"/>
  <c r="BY68"/>
  <c r="BZ68"/>
  <c r="BX69"/>
  <c r="BY69"/>
  <c r="BZ69"/>
  <c r="BX70"/>
  <c r="BY70"/>
  <c r="BZ70"/>
  <c r="BX71"/>
  <c r="BY71"/>
  <c r="BZ71"/>
  <c r="BX72"/>
  <c r="BY72"/>
  <c r="BZ72"/>
  <c r="BX73"/>
  <c r="BY73"/>
  <c r="BZ73"/>
  <c r="BX74"/>
  <c r="BY74"/>
  <c r="BZ74"/>
  <c r="BX75"/>
  <c r="BY75"/>
  <c r="BZ75"/>
  <c r="BX76"/>
  <c r="BY76"/>
  <c r="BZ76"/>
  <c r="BX77"/>
  <c r="BY77"/>
  <c r="BZ77"/>
  <c r="BX78"/>
  <c r="BY78"/>
  <c r="BZ78"/>
  <c r="BX79"/>
  <c r="BY79"/>
  <c r="BZ79"/>
  <c r="BX80"/>
  <c r="BY80"/>
  <c r="BZ80"/>
  <c r="BX81"/>
  <c r="BY81"/>
  <c r="BZ81"/>
  <c r="BX82"/>
  <c r="BY82"/>
  <c r="BZ82"/>
  <c r="BX83"/>
  <c r="BY83"/>
  <c r="BZ83"/>
  <c r="BX84"/>
  <c r="BY84"/>
  <c r="BZ84"/>
  <c r="BX85"/>
  <c r="BY85"/>
  <c r="BZ85"/>
  <c r="BX86"/>
  <c r="BY86"/>
  <c r="BZ86"/>
  <c r="BX87"/>
  <c r="BY87"/>
  <c r="BZ87"/>
  <c r="BX88"/>
  <c r="BY88"/>
  <c r="BZ88"/>
  <c r="BX89"/>
  <c r="BY89"/>
  <c r="BZ89"/>
  <c r="BX90"/>
  <c r="BY90"/>
  <c r="BZ90"/>
  <c r="BX91"/>
  <c r="BY91"/>
  <c r="BZ91"/>
  <c r="BX92"/>
  <c r="BY92"/>
  <c r="BZ92"/>
  <c r="BX93"/>
  <c r="BY93"/>
  <c r="BZ93"/>
  <c r="BX94"/>
  <c r="BY94"/>
  <c r="BZ94"/>
  <c r="BX95"/>
  <c r="BY95"/>
  <c r="BZ95"/>
  <c r="BX96"/>
  <c r="BY96"/>
  <c r="BZ96"/>
  <c r="BX97"/>
  <c r="BY97"/>
  <c r="BZ97"/>
  <c r="BX98"/>
  <c r="BY98"/>
  <c r="BZ98"/>
  <c r="BX99"/>
  <c r="BY99"/>
  <c r="BZ99"/>
  <c r="BX100"/>
  <c r="BY100"/>
  <c r="BZ100"/>
  <c r="BX101"/>
  <c r="BY101"/>
  <c r="BZ101"/>
  <c r="BX102"/>
  <c r="BY102"/>
  <c r="BZ102"/>
  <c r="BX103"/>
  <c r="BY103"/>
  <c r="BZ103"/>
  <c r="BX104"/>
  <c r="BY104"/>
  <c r="BZ104"/>
  <c r="BX105"/>
  <c r="BY105"/>
  <c r="BZ105"/>
  <c r="BX106"/>
  <c r="BY106"/>
  <c r="BZ106"/>
  <c r="BX107"/>
  <c r="BY107"/>
  <c r="BZ107"/>
  <c r="BX108"/>
  <c r="BY108"/>
  <c r="BZ108"/>
  <c r="BX109"/>
  <c r="BY109"/>
  <c r="BZ109"/>
  <c r="BX110"/>
  <c r="BY110"/>
  <c r="BZ110"/>
  <c r="BX111"/>
  <c r="BY111"/>
  <c r="BZ111"/>
  <c r="BX112"/>
  <c r="BY112"/>
  <c r="BZ112"/>
  <c r="BX113"/>
  <c r="BY113"/>
  <c r="BZ113"/>
  <c r="BX114"/>
  <c r="BY114"/>
  <c r="BZ114"/>
  <c r="BX115"/>
  <c r="BY115"/>
  <c r="BZ115"/>
  <c r="BX116"/>
  <c r="BY116"/>
  <c r="BZ116"/>
  <c r="BX117"/>
  <c r="BY117"/>
  <c r="BZ117"/>
  <c r="BX118"/>
  <c r="BY118"/>
  <c r="BZ118"/>
  <c r="BX119"/>
  <c r="BY119"/>
  <c r="BZ119"/>
  <c r="BX120"/>
  <c r="BY120"/>
  <c r="BZ120"/>
  <c r="BX121"/>
  <c r="BY121"/>
  <c r="BZ121"/>
  <c r="BX122"/>
  <c r="BY122"/>
  <c r="BZ122"/>
  <c r="BX123"/>
  <c r="BY123"/>
  <c r="BZ123"/>
  <c r="BX124"/>
  <c r="BY124"/>
  <c r="BZ124"/>
  <c r="BX125"/>
  <c r="BY125"/>
  <c r="BZ125"/>
  <c r="BX126"/>
  <c r="BY126"/>
  <c r="BZ126"/>
  <c r="BX127"/>
  <c r="BY127"/>
  <c r="BZ127"/>
  <c r="BX128"/>
  <c r="BY128"/>
  <c r="BZ128"/>
  <c r="BX129"/>
  <c r="BY129"/>
  <c r="BZ129"/>
  <c r="BX130"/>
  <c r="BY130"/>
  <c r="BZ130"/>
  <c r="BX131"/>
  <c r="BY131"/>
  <c r="BZ131"/>
  <c r="BX132"/>
  <c r="BY132"/>
  <c r="BZ132"/>
  <c r="BX133"/>
  <c r="BY133"/>
  <c r="BZ133"/>
  <c r="BX134"/>
  <c r="BY134"/>
  <c r="BZ134"/>
  <c r="BX135"/>
  <c r="BY135"/>
  <c r="BZ135"/>
  <c r="BX136"/>
  <c r="BY136"/>
  <c r="BZ136"/>
  <c r="BX137"/>
  <c r="BY137"/>
  <c r="BZ137"/>
  <c r="BX138"/>
  <c r="BY138"/>
  <c r="BZ138"/>
  <c r="BX139"/>
  <c r="BY139"/>
  <c r="BZ139"/>
  <c r="BX140"/>
  <c r="BY140"/>
  <c r="BZ140"/>
  <c r="BX141"/>
  <c r="BY141"/>
  <c r="BZ141"/>
  <c r="BX142"/>
  <c r="BY142"/>
  <c r="BZ142"/>
  <c r="BX143"/>
  <c r="BY143"/>
  <c r="BZ143"/>
  <c r="BX144"/>
  <c r="BY144"/>
  <c r="BZ144"/>
  <c r="BX145"/>
  <c r="BY145"/>
  <c r="BZ145"/>
  <c r="BX146"/>
  <c r="BY146"/>
  <c r="BZ146"/>
  <c r="BX147"/>
  <c r="BY147"/>
  <c r="BZ147"/>
  <c r="BX148"/>
  <c r="BY148"/>
  <c r="BZ148"/>
  <c r="BX149"/>
  <c r="BY149"/>
  <c r="BZ149"/>
  <c r="BX150"/>
  <c r="BY150"/>
  <c r="BZ150"/>
  <c r="BX151"/>
  <c r="BY151"/>
  <c r="BZ151"/>
  <c r="BX152"/>
  <c r="BY152"/>
  <c r="BZ152"/>
  <c r="BX153"/>
  <c r="BY153"/>
  <c r="BZ153"/>
  <c r="BX154"/>
  <c r="BY154"/>
  <c r="BZ154"/>
  <c r="BX155"/>
  <c r="BY155"/>
  <c r="BZ155"/>
  <c r="BX156"/>
  <c r="BY156"/>
  <c r="BZ156"/>
  <c r="BX157"/>
  <c r="BY157"/>
  <c r="BZ157"/>
  <c r="BX158"/>
  <c r="BY158"/>
  <c r="BZ158"/>
  <c r="BX159"/>
  <c r="BY159"/>
  <c r="BZ159"/>
  <c r="BX160"/>
  <c r="BY160"/>
  <c r="BZ160"/>
  <c r="BX161"/>
  <c r="BY161"/>
  <c r="BZ161"/>
  <c r="BX162"/>
  <c r="BY162"/>
  <c r="BZ162"/>
  <c r="BX163"/>
  <c r="BY163"/>
  <c r="BZ163"/>
  <c r="BX164"/>
  <c r="BY164"/>
  <c r="BZ164"/>
  <c r="BX165"/>
  <c r="BY165"/>
  <c r="BZ165"/>
  <c r="BX166"/>
  <c r="BY166"/>
  <c r="BZ166"/>
  <c r="BX167"/>
  <c r="BY167"/>
  <c r="BZ167"/>
  <c r="BX168"/>
  <c r="BY168"/>
  <c r="BZ168"/>
  <c r="BX169"/>
  <c r="BY169"/>
  <c r="BZ169"/>
  <c r="BX170"/>
  <c r="BY170"/>
  <c r="BZ170"/>
  <c r="BX171"/>
  <c r="BY171"/>
  <c r="BZ171"/>
  <c r="BX172"/>
  <c r="BY172"/>
  <c r="BZ172"/>
  <c r="BX173"/>
  <c r="BY173"/>
  <c r="BZ173"/>
  <c r="BX174"/>
  <c r="BY174"/>
  <c r="BZ174"/>
  <c r="BX175"/>
  <c r="BY175"/>
  <c r="BZ175"/>
  <c r="BX176"/>
  <c r="BY176"/>
  <c r="BZ176"/>
  <c r="BX177"/>
  <c r="BY177"/>
  <c r="BZ177"/>
  <c r="BX178"/>
  <c r="BY178"/>
  <c r="BZ178"/>
  <c r="BX179"/>
  <c r="BY179"/>
  <c r="BZ179"/>
  <c r="BX180"/>
  <c r="BY180"/>
  <c r="BZ180"/>
  <c r="BX181"/>
  <c r="BY181"/>
  <c r="BZ181"/>
  <c r="BX182"/>
  <c r="BY182"/>
  <c r="BZ182"/>
  <c r="BX183"/>
  <c r="BY183"/>
  <c r="BZ183"/>
  <c r="BX184"/>
  <c r="BY184"/>
  <c r="BZ184"/>
  <c r="BX185"/>
  <c r="BY185"/>
  <c r="BZ185"/>
  <c r="BX186"/>
  <c r="BY186"/>
  <c r="BZ186"/>
  <c r="BX187"/>
  <c r="BY187"/>
  <c r="BZ187"/>
  <c r="BX188"/>
  <c r="BY188"/>
  <c r="BZ188"/>
  <c r="BX189"/>
  <c r="BY189"/>
  <c r="BZ189"/>
  <c r="BX190"/>
  <c r="BY190"/>
  <c r="BZ190"/>
  <c r="BX191"/>
  <c r="BY191"/>
  <c r="BZ191"/>
  <c r="BX192"/>
  <c r="BY192"/>
  <c r="BZ192"/>
  <c r="BX193"/>
  <c r="BY193"/>
  <c r="BZ193"/>
  <c r="BX194"/>
  <c r="BY194"/>
  <c r="BZ194"/>
  <c r="BX195"/>
  <c r="BY195"/>
  <c r="BZ195"/>
  <c r="BX196"/>
  <c r="BY196"/>
  <c r="BZ196"/>
  <c r="BX197"/>
  <c r="BY197"/>
  <c r="BZ197"/>
  <c r="BX198"/>
  <c r="BY198"/>
  <c r="BZ198"/>
  <c r="BX199"/>
  <c r="BY199"/>
  <c r="BZ199"/>
  <c r="BX200"/>
  <c r="BY200"/>
  <c r="BZ200"/>
  <c r="BX201"/>
  <c r="BY201"/>
  <c r="BZ201"/>
  <c r="BX202"/>
  <c r="BY202"/>
  <c r="BZ202"/>
  <c r="BX203"/>
  <c r="BY203"/>
  <c r="BZ203"/>
  <c r="BX204"/>
  <c r="BY204"/>
  <c r="BZ204"/>
  <c r="BX205"/>
  <c r="BY205"/>
  <c r="BZ205"/>
  <c r="BX206"/>
  <c r="BY206"/>
  <c r="BZ206"/>
  <c r="BX207"/>
  <c r="BY207"/>
  <c r="BZ207"/>
  <c r="BX208"/>
  <c r="BY208"/>
  <c r="BZ208"/>
  <c r="BX209"/>
  <c r="BY209"/>
  <c r="BZ209"/>
  <c r="BX210"/>
  <c r="BY210"/>
  <c r="BZ210"/>
  <c r="BX211"/>
  <c r="BY211"/>
  <c r="BZ211"/>
  <c r="BX212"/>
  <c r="BY212"/>
  <c r="BZ212"/>
  <c r="BX213"/>
  <c r="BY213"/>
  <c r="BZ213"/>
  <c r="BX214"/>
  <c r="BY214"/>
  <c r="BZ214"/>
  <c r="BX215"/>
  <c r="BY215"/>
  <c r="BZ215"/>
  <c r="BX216"/>
  <c r="BY216"/>
  <c r="BZ216"/>
  <c r="BX217"/>
  <c r="BY217"/>
  <c r="BZ217"/>
  <c r="BX218"/>
  <c r="BY218"/>
  <c r="BZ218"/>
  <c r="BX219"/>
  <c r="BY219"/>
  <c r="BZ219"/>
  <c r="BX220"/>
  <c r="BY220"/>
  <c r="BZ220"/>
  <c r="BX221"/>
  <c r="BY221"/>
  <c r="BZ221"/>
  <c r="BX222"/>
  <c r="BY222"/>
  <c r="BZ222"/>
  <c r="BX223"/>
  <c r="BY223"/>
  <c r="BZ223"/>
  <c r="BX224"/>
  <c r="BY224"/>
  <c r="BZ224"/>
  <c r="BX225"/>
  <c r="BY225"/>
  <c r="BZ225"/>
  <c r="BX226"/>
  <c r="BY226"/>
  <c r="BZ226"/>
  <c r="BX227"/>
  <c r="BY227"/>
  <c r="BZ227"/>
  <c r="BX228"/>
  <c r="BY228"/>
  <c r="BZ228"/>
  <c r="BX229"/>
  <c r="BY229"/>
  <c r="BZ229"/>
  <c r="BX230"/>
  <c r="BY230"/>
  <c r="BZ230"/>
  <c r="BX231"/>
  <c r="BY231"/>
  <c r="BZ231"/>
  <c r="BX232"/>
  <c r="BY232"/>
  <c r="BZ232"/>
  <c r="BX233"/>
  <c r="BY233"/>
  <c r="BZ233"/>
  <c r="BX234"/>
  <c r="BY234"/>
  <c r="BZ234"/>
  <c r="BX235"/>
  <c r="BY235"/>
  <c r="BZ235"/>
  <c r="BX236"/>
  <c r="BY236"/>
  <c r="BZ236"/>
  <c r="BX237"/>
  <c r="BY237"/>
  <c r="BZ237"/>
  <c r="BX238"/>
  <c r="BY238"/>
  <c r="BZ238"/>
  <c r="BX239"/>
  <c r="BY239"/>
  <c r="BZ239"/>
  <c r="BX240"/>
  <c r="BY240"/>
  <c r="BZ240"/>
  <c r="BX241"/>
  <c r="BY241"/>
  <c r="BZ241"/>
  <c r="BX242"/>
  <c r="BY242"/>
  <c r="BZ242"/>
  <c r="BX243"/>
  <c r="BY243"/>
  <c r="BZ243"/>
  <c r="BX244"/>
  <c r="BY244"/>
  <c r="BZ244"/>
  <c r="BX245"/>
  <c r="BY245"/>
  <c r="BZ245"/>
  <c r="BX246"/>
  <c r="BY246"/>
  <c r="BZ246"/>
  <c r="BX247"/>
  <c r="BY247"/>
  <c r="BZ247"/>
  <c r="BX248"/>
  <c r="BY248"/>
  <c r="BZ248"/>
  <c r="BX249"/>
  <c r="BY249"/>
  <c r="BZ249"/>
  <c r="BX250"/>
  <c r="BY250"/>
  <c r="BZ250"/>
  <c r="BX251"/>
  <c r="BY251"/>
  <c r="BZ251"/>
  <c r="BX252"/>
  <c r="BY252"/>
  <c r="BZ252"/>
  <c r="BZ2"/>
  <c r="BY2"/>
  <c r="BX2"/>
  <c r="BV3"/>
  <c r="BW3"/>
  <c r="BV4"/>
  <c r="BW4"/>
  <c r="BV5"/>
  <c r="BW5"/>
  <c r="BV6"/>
  <c r="BW6"/>
  <c r="BV7"/>
  <c r="BW7"/>
  <c r="BV8"/>
  <c r="BW8"/>
  <c r="BV9"/>
  <c r="BW9"/>
  <c r="BV10"/>
  <c r="BW10"/>
  <c r="BV11"/>
  <c r="BW11"/>
  <c r="BV12"/>
  <c r="BW12"/>
  <c r="BV13"/>
  <c r="BW13"/>
  <c r="BV14"/>
  <c r="BW14"/>
  <c r="BV15"/>
  <c r="BW15"/>
  <c r="BV16"/>
  <c r="BW16"/>
  <c r="BV17"/>
  <c r="BW17"/>
  <c r="BV18"/>
  <c r="BW18"/>
  <c r="BV19"/>
  <c r="BW19"/>
  <c r="BV20"/>
  <c r="BW20"/>
  <c r="BV21"/>
  <c r="BW21"/>
  <c r="BV22"/>
  <c r="BW22"/>
  <c r="BV23"/>
  <c r="BW23"/>
  <c r="BV24"/>
  <c r="BW24"/>
  <c r="BV25"/>
  <c r="BW25"/>
  <c r="BV26"/>
  <c r="BW26"/>
  <c r="BV27"/>
  <c r="BW27"/>
  <c r="BV28"/>
  <c r="BW28"/>
  <c r="BV29"/>
  <c r="BW29"/>
  <c r="BV30"/>
  <c r="BW30"/>
  <c r="BV31"/>
  <c r="BW31"/>
  <c r="BV32"/>
  <c r="BW32"/>
  <c r="BV33"/>
  <c r="BW33"/>
  <c r="BV34"/>
  <c r="BW34"/>
  <c r="BV35"/>
  <c r="BW35"/>
  <c r="BV36"/>
  <c r="BW36"/>
  <c r="BV37"/>
  <c r="BW37"/>
  <c r="BV38"/>
  <c r="BW38"/>
  <c r="BV39"/>
  <c r="BW39"/>
  <c r="BV40"/>
  <c r="BW40"/>
  <c r="BV41"/>
  <c r="BW41"/>
  <c r="BV42"/>
  <c r="BW42"/>
  <c r="BV43"/>
  <c r="BW43"/>
  <c r="BV44"/>
  <c r="BW44"/>
  <c r="BV45"/>
  <c r="BW45"/>
  <c r="BV46"/>
  <c r="BW46"/>
  <c r="BV47"/>
  <c r="BW47"/>
  <c r="BV48"/>
  <c r="BW48"/>
  <c r="BV49"/>
  <c r="BW49"/>
  <c r="BV50"/>
  <c r="BW50"/>
  <c r="BV51"/>
  <c r="BW51"/>
  <c r="BV52"/>
  <c r="BW52"/>
  <c r="BV53"/>
  <c r="BW53"/>
  <c r="BV54"/>
  <c r="BW54"/>
  <c r="BV55"/>
  <c r="BW55"/>
  <c r="BV56"/>
  <c r="BW56"/>
  <c r="BV57"/>
  <c r="BW57"/>
  <c r="BV58"/>
  <c r="BW58"/>
  <c r="BV59"/>
  <c r="BW59"/>
  <c r="BV60"/>
  <c r="BW60"/>
  <c r="BV61"/>
  <c r="BW61"/>
  <c r="BV62"/>
  <c r="BW62"/>
  <c r="BV63"/>
  <c r="BW63"/>
  <c r="BV64"/>
  <c r="BW64"/>
  <c r="BV65"/>
  <c r="BW65"/>
  <c r="BV66"/>
  <c r="BW66"/>
  <c r="BV67"/>
  <c r="BW67"/>
  <c r="BV68"/>
  <c r="BW68"/>
  <c r="BV69"/>
  <c r="BW69"/>
  <c r="BV70"/>
  <c r="BW70"/>
  <c r="BV71"/>
  <c r="BW71"/>
  <c r="BV72"/>
  <c r="BW72"/>
  <c r="BV73"/>
  <c r="BW73"/>
  <c r="BV74"/>
  <c r="BW74"/>
  <c r="BV75"/>
  <c r="BW75"/>
  <c r="BV76"/>
  <c r="BW76"/>
  <c r="BV77"/>
  <c r="BW77"/>
  <c r="BV78"/>
  <c r="BW78"/>
  <c r="BV79"/>
  <c r="BW79"/>
  <c r="BV80"/>
  <c r="BW80"/>
  <c r="BV81"/>
  <c r="BW81"/>
  <c r="BV82"/>
  <c r="BW82"/>
  <c r="BV83"/>
  <c r="BW83"/>
  <c r="BV84"/>
  <c r="BW84"/>
  <c r="BV85"/>
  <c r="BW85"/>
  <c r="BV86"/>
  <c r="BW86"/>
  <c r="BV87"/>
  <c r="BW87"/>
  <c r="BV88"/>
  <c r="BW88"/>
  <c r="BV89"/>
  <c r="BW89"/>
  <c r="BV90"/>
  <c r="BW90"/>
  <c r="BV91"/>
  <c r="BW91"/>
  <c r="BV92"/>
  <c r="BW92"/>
  <c r="BV93"/>
  <c r="BW93"/>
  <c r="BV94"/>
  <c r="BW94"/>
  <c r="BV95"/>
  <c r="BW95"/>
  <c r="BV96"/>
  <c r="BW96"/>
  <c r="BV97"/>
  <c r="BW97"/>
  <c r="BV98"/>
  <c r="BW98"/>
  <c r="BV99"/>
  <c r="BW99"/>
  <c r="BV100"/>
  <c r="BW100"/>
  <c r="BV101"/>
  <c r="BW101"/>
  <c r="BV102"/>
  <c r="BW102"/>
  <c r="BV103"/>
  <c r="BW103"/>
  <c r="BV104"/>
  <c r="BW104"/>
  <c r="BV105"/>
  <c r="BW105"/>
  <c r="BV106"/>
  <c r="BW106"/>
  <c r="BV107"/>
  <c r="BW107"/>
  <c r="BV108"/>
  <c r="BW108"/>
  <c r="BV109"/>
  <c r="BW109"/>
  <c r="BV110"/>
  <c r="BW110"/>
  <c r="BV111"/>
  <c r="BW111"/>
  <c r="BV112"/>
  <c r="BW112"/>
  <c r="BV113"/>
  <c r="BW113"/>
  <c r="BV114"/>
  <c r="BW114"/>
  <c r="BV115"/>
  <c r="BW115"/>
  <c r="BV116"/>
  <c r="BW116"/>
  <c r="BV117"/>
  <c r="BW117"/>
  <c r="BV118"/>
  <c r="BW118"/>
  <c r="BV119"/>
  <c r="BW119"/>
  <c r="BV120"/>
  <c r="BW120"/>
  <c r="BV121"/>
  <c r="BW121"/>
  <c r="BV122"/>
  <c r="BW122"/>
  <c r="BV123"/>
  <c r="BW123"/>
  <c r="BV124"/>
  <c r="BW124"/>
  <c r="BV125"/>
  <c r="BW125"/>
  <c r="BV126"/>
  <c r="BW126"/>
  <c r="BV127"/>
  <c r="BW127"/>
  <c r="BV128"/>
  <c r="BW128"/>
  <c r="BV129"/>
  <c r="BW129"/>
  <c r="BV130"/>
  <c r="BW130"/>
  <c r="BV131"/>
  <c r="BW131"/>
  <c r="BV132"/>
  <c r="BW132"/>
  <c r="BV133"/>
  <c r="BW133"/>
  <c r="BV134"/>
  <c r="BW134"/>
  <c r="BV135"/>
  <c r="BW135"/>
  <c r="BV136"/>
  <c r="BW136"/>
  <c r="BV137"/>
  <c r="BW137"/>
  <c r="BV138"/>
  <c r="BW138"/>
  <c r="BV139"/>
  <c r="BW139"/>
  <c r="BV140"/>
  <c r="BW140"/>
  <c r="BV141"/>
  <c r="BW141"/>
  <c r="BV142"/>
  <c r="BW142"/>
  <c r="BV143"/>
  <c r="BW143"/>
  <c r="BV144"/>
  <c r="BW144"/>
  <c r="BV145"/>
  <c r="BW145"/>
  <c r="BV146"/>
  <c r="BW146"/>
  <c r="BV147"/>
  <c r="BW147"/>
  <c r="BV148"/>
  <c r="BW148"/>
  <c r="BV149"/>
  <c r="BW149"/>
  <c r="BV150"/>
  <c r="BW150"/>
  <c r="BV151"/>
  <c r="BW151"/>
  <c r="BV152"/>
  <c r="BW152"/>
  <c r="BV153"/>
  <c r="BW153"/>
  <c r="BV154"/>
  <c r="BW154"/>
  <c r="BV155"/>
  <c r="BW155"/>
  <c r="BV156"/>
  <c r="BW156"/>
  <c r="BV157"/>
  <c r="BW157"/>
  <c r="BV158"/>
  <c r="BW158"/>
  <c r="BV159"/>
  <c r="BW159"/>
  <c r="BV160"/>
  <c r="BW160"/>
  <c r="BV161"/>
  <c r="BW161"/>
  <c r="BV162"/>
  <c r="BW162"/>
  <c r="BV163"/>
  <c r="BW163"/>
  <c r="BV164"/>
  <c r="BW164"/>
  <c r="BV165"/>
  <c r="BW165"/>
  <c r="BV166"/>
  <c r="BW166"/>
  <c r="BV167"/>
  <c r="BW167"/>
  <c r="BV168"/>
  <c r="BW168"/>
  <c r="BV169"/>
  <c r="BW169"/>
  <c r="BV170"/>
  <c r="BW170"/>
  <c r="BV171"/>
  <c r="BW171"/>
  <c r="BV172"/>
  <c r="BW172"/>
  <c r="BV173"/>
  <c r="BW173"/>
  <c r="BV174"/>
  <c r="BW174"/>
  <c r="BV175"/>
  <c r="BW175"/>
  <c r="BV176"/>
  <c r="BW176"/>
  <c r="BV177"/>
  <c r="BW177"/>
  <c r="BV178"/>
  <c r="BW178"/>
  <c r="BV179"/>
  <c r="BW179"/>
  <c r="BV180"/>
  <c r="BW180"/>
  <c r="BV181"/>
  <c r="BW181"/>
  <c r="BV182"/>
  <c r="BW182"/>
  <c r="BV183"/>
  <c r="BW183"/>
  <c r="BV184"/>
  <c r="BW184"/>
  <c r="BV185"/>
  <c r="BW185"/>
  <c r="BV186"/>
  <c r="BW186"/>
  <c r="BV187"/>
  <c r="BW187"/>
  <c r="BV188"/>
  <c r="BW188"/>
  <c r="BV189"/>
  <c r="BW189"/>
  <c r="BV190"/>
  <c r="BW190"/>
  <c r="BV191"/>
  <c r="BW191"/>
  <c r="BV192"/>
  <c r="BW192"/>
  <c r="BV193"/>
  <c r="BW193"/>
  <c r="BV194"/>
  <c r="BW194"/>
  <c r="BV195"/>
  <c r="BW195"/>
  <c r="BV196"/>
  <c r="BW196"/>
  <c r="BV197"/>
  <c r="BW197"/>
  <c r="BV198"/>
  <c r="BW198"/>
  <c r="BV199"/>
  <c r="BW199"/>
  <c r="BV200"/>
  <c r="BW200"/>
  <c r="BV201"/>
  <c r="BW201"/>
  <c r="BV202"/>
  <c r="BW202"/>
  <c r="BV203"/>
  <c r="BW203"/>
  <c r="BV204"/>
  <c r="BW204"/>
  <c r="BV205"/>
  <c r="BW205"/>
  <c r="BV206"/>
  <c r="BW206"/>
  <c r="BV207"/>
  <c r="BW207"/>
  <c r="BV208"/>
  <c r="BW208"/>
  <c r="BV209"/>
  <c r="BW209"/>
  <c r="BV210"/>
  <c r="BW210"/>
  <c r="BV211"/>
  <c r="BW211"/>
  <c r="BV212"/>
  <c r="BW212"/>
  <c r="BV213"/>
  <c r="BW213"/>
  <c r="BV214"/>
  <c r="BW214"/>
  <c r="BV215"/>
  <c r="BW215"/>
  <c r="BV216"/>
  <c r="BW216"/>
  <c r="BV217"/>
  <c r="BW217"/>
  <c r="BV218"/>
  <c r="BW218"/>
  <c r="BV219"/>
  <c r="BW219"/>
  <c r="BV220"/>
  <c r="BW220"/>
  <c r="BV221"/>
  <c r="BW221"/>
  <c r="BV222"/>
  <c r="BW222"/>
  <c r="BV223"/>
  <c r="BW223"/>
  <c r="BV224"/>
  <c r="BW224"/>
  <c r="BV225"/>
  <c r="BW225"/>
  <c r="BV226"/>
  <c r="BW226"/>
  <c r="BV227"/>
  <c r="BW227"/>
  <c r="BV228"/>
  <c r="BW228"/>
  <c r="BV229"/>
  <c r="BW229"/>
  <c r="BV230"/>
  <c r="BW230"/>
  <c r="BV231"/>
  <c r="BW231"/>
  <c r="BV232"/>
  <c r="BW232"/>
  <c r="BV233"/>
  <c r="BW233"/>
  <c r="BV234"/>
  <c r="BW234"/>
  <c r="BV235"/>
  <c r="BW235"/>
  <c r="BV236"/>
  <c r="BW236"/>
  <c r="BV237"/>
  <c r="BW237"/>
  <c r="BV238"/>
  <c r="BW238"/>
  <c r="BV239"/>
  <c r="BW239"/>
  <c r="BV240"/>
  <c r="BW240"/>
  <c r="BV241"/>
  <c r="BW241"/>
  <c r="BV242"/>
  <c r="BW242"/>
  <c r="BV243"/>
  <c r="BW243"/>
  <c r="BV244"/>
  <c r="BW244"/>
  <c r="BV245"/>
  <c r="BW245"/>
  <c r="BV246"/>
  <c r="BW246"/>
  <c r="BV247"/>
  <c r="BW247"/>
  <c r="BV248"/>
  <c r="BW248"/>
  <c r="BV249"/>
  <c r="BW249"/>
  <c r="BV250"/>
  <c r="BW250"/>
  <c r="BV251"/>
  <c r="BW251"/>
  <c r="BV252"/>
  <c r="BW252"/>
  <c r="BW2"/>
  <c r="AI3" i="3"/>
  <c r="AJ3"/>
  <c r="AI4"/>
  <c r="AJ4"/>
  <c r="AI5"/>
  <c r="AJ5"/>
  <c r="AI6"/>
  <c r="AJ6"/>
  <c r="AI7"/>
  <c r="AJ7"/>
  <c r="AI8"/>
  <c r="AJ8"/>
  <c r="AI9"/>
  <c r="AJ9"/>
  <c r="AI10"/>
  <c r="AJ10"/>
  <c r="AI11"/>
  <c r="AJ11"/>
  <c r="AI12"/>
  <c r="AJ12"/>
  <c r="AI13"/>
  <c r="AJ13"/>
  <c r="AI14"/>
  <c r="AJ14"/>
  <c r="AI15"/>
  <c r="AJ15"/>
  <c r="AI16"/>
  <c r="AJ16"/>
  <c r="AI17"/>
  <c r="AJ17"/>
  <c r="AI18"/>
  <c r="AJ18"/>
  <c r="AI19"/>
  <c r="AJ19"/>
  <c r="AI20"/>
  <c r="AJ20"/>
  <c r="AI21"/>
  <c r="AJ21"/>
  <c r="AI22"/>
  <c r="AJ22"/>
  <c r="AI23"/>
  <c r="AJ23"/>
  <c r="AI24"/>
  <c r="AJ24"/>
  <c r="AI25"/>
  <c r="AJ25"/>
  <c r="AI26"/>
  <c r="AJ26"/>
  <c r="AI27"/>
  <c r="AJ27"/>
  <c r="AI28"/>
  <c r="AJ28"/>
  <c r="AI29"/>
  <c r="AJ29"/>
  <c r="AI30"/>
  <c r="AJ30"/>
  <c r="AI31"/>
  <c r="AJ31"/>
  <c r="AI32"/>
  <c r="AJ32"/>
  <c r="AI33"/>
  <c r="AJ33"/>
  <c r="AI34"/>
  <c r="AJ34"/>
  <c r="AI35"/>
  <c r="AJ35"/>
  <c r="AI36"/>
  <c r="AJ36"/>
  <c r="AI37"/>
  <c r="AJ37"/>
  <c r="AI38"/>
  <c r="AJ38"/>
  <c r="AI39"/>
  <c r="AJ39"/>
  <c r="AI40"/>
  <c r="AJ40"/>
  <c r="AI41"/>
  <c r="AJ41"/>
  <c r="AI42"/>
  <c r="AJ42"/>
  <c r="AI43"/>
  <c r="AJ43"/>
  <c r="AI44"/>
  <c r="AJ44"/>
  <c r="AI45"/>
  <c r="AJ45"/>
  <c r="AI46"/>
  <c r="AJ46"/>
  <c r="AI47"/>
  <c r="AJ47"/>
  <c r="AI48"/>
  <c r="AJ48"/>
  <c r="AI49"/>
  <c r="AJ49"/>
  <c r="AI50"/>
  <c r="AJ50"/>
  <c r="AI51"/>
  <c r="AJ51"/>
  <c r="AI52"/>
  <c r="AJ52"/>
  <c r="AI53"/>
  <c r="AJ53"/>
  <c r="AI54"/>
  <c r="AJ54"/>
  <c r="AI55"/>
  <c r="AJ55"/>
  <c r="AI56"/>
  <c r="AJ56"/>
  <c r="AI57"/>
  <c r="AJ57"/>
  <c r="AI58"/>
  <c r="AJ58"/>
  <c r="AI59"/>
  <c r="AJ59"/>
  <c r="AI60"/>
  <c r="AJ60"/>
  <c r="AI61"/>
  <c r="AJ61"/>
  <c r="AI62"/>
  <c r="AJ62"/>
  <c r="AI63"/>
  <c r="AJ63"/>
  <c r="AI64"/>
  <c r="AJ64"/>
  <c r="AI65"/>
  <c r="AJ65"/>
  <c r="AI66"/>
  <c r="AJ66"/>
  <c r="AI67"/>
  <c r="AJ67"/>
  <c r="AI68"/>
  <c r="AJ68"/>
  <c r="AI69"/>
  <c r="AJ69"/>
  <c r="AI70"/>
  <c r="AJ70"/>
  <c r="AI71"/>
  <c r="AJ71"/>
  <c r="AI72"/>
  <c r="AJ72"/>
  <c r="AI73"/>
  <c r="AJ73"/>
  <c r="AI74"/>
  <c r="AJ74"/>
  <c r="AI75"/>
  <c r="AJ75"/>
  <c r="AI76"/>
  <c r="AJ76"/>
  <c r="AI77"/>
  <c r="AJ77"/>
  <c r="AI78"/>
  <c r="AJ78"/>
  <c r="AI79"/>
  <c r="AJ79"/>
  <c r="AI80"/>
  <c r="AJ80"/>
  <c r="AI81"/>
  <c r="AJ81"/>
  <c r="AI82"/>
  <c r="AJ82"/>
  <c r="AI83"/>
  <c r="AJ83"/>
  <c r="AI84"/>
  <c r="AJ84"/>
  <c r="AI85"/>
  <c r="AJ85"/>
  <c r="AI86"/>
  <c r="AJ86"/>
  <c r="AI87"/>
  <c r="AJ87"/>
  <c r="AI88"/>
  <c r="AJ88"/>
  <c r="AI89"/>
  <c r="AJ89"/>
  <c r="AI90"/>
  <c r="AJ90"/>
  <c r="AI91"/>
  <c r="AJ91"/>
  <c r="AI92"/>
  <c r="AJ92"/>
  <c r="AI93"/>
  <c r="AJ93"/>
  <c r="AI94"/>
  <c r="AJ94"/>
  <c r="AI95"/>
  <c r="AJ95"/>
  <c r="AI96"/>
  <c r="AJ96"/>
  <c r="AI97"/>
  <c r="AJ97"/>
  <c r="AI98"/>
  <c r="AJ98"/>
  <c r="AI99"/>
  <c r="AJ99"/>
  <c r="AI100"/>
  <c r="AJ100"/>
  <c r="AI101"/>
  <c r="AJ101"/>
  <c r="AI102"/>
  <c r="AJ102"/>
  <c r="AI103"/>
  <c r="AJ103"/>
  <c r="AI104"/>
  <c r="AJ104"/>
  <c r="AI105"/>
  <c r="AJ105"/>
  <c r="AI106"/>
  <c r="AJ106"/>
  <c r="AI107"/>
  <c r="AJ107"/>
  <c r="AI108"/>
  <c r="AJ108"/>
  <c r="AI109"/>
  <c r="AJ109"/>
  <c r="AI110"/>
  <c r="AJ110"/>
  <c r="AI111"/>
  <c r="AJ111"/>
  <c r="AI112"/>
  <c r="AJ112"/>
  <c r="AI113"/>
  <c r="AJ113"/>
  <c r="AI114"/>
  <c r="AJ114"/>
  <c r="AI115"/>
  <c r="AJ115"/>
  <c r="AI116"/>
  <c r="AJ116"/>
  <c r="AI117"/>
  <c r="AJ117"/>
  <c r="AI118"/>
  <c r="AJ118"/>
  <c r="AI119"/>
  <c r="AJ119"/>
  <c r="AI120"/>
  <c r="AJ120"/>
  <c r="AI121"/>
  <c r="AJ121"/>
  <c r="AI122"/>
  <c r="AJ122"/>
  <c r="AI123"/>
  <c r="AJ123"/>
  <c r="AI124"/>
  <c r="AJ124"/>
  <c r="AI125"/>
  <c r="AJ125"/>
  <c r="AI126"/>
  <c r="AJ126"/>
  <c r="AI127"/>
  <c r="AJ127"/>
  <c r="AI128"/>
  <c r="AJ128"/>
  <c r="AI129"/>
  <c r="AJ129"/>
  <c r="AI130"/>
  <c r="AJ130"/>
  <c r="AI131"/>
  <c r="AJ131"/>
  <c r="AI132"/>
  <c r="AJ132"/>
  <c r="AI133"/>
  <c r="AJ133"/>
  <c r="AI134"/>
  <c r="AJ134"/>
  <c r="AI135"/>
  <c r="AJ135"/>
  <c r="AI136"/>
  <c r="AJ136"/>
  <c r="AI137"/>
  <c r="AJ137"/>
  <c r="AI138"/>
  <c r="AJ138"/>
  <c r="AI139"/>
  <c r="AJ139"/>
  <c r="AI140"/>
  <c r="AJ140"/>
  <c r="AI141"/>
  <c r="AJ141"/>
  <c r="AI142"/>
  <c r="AJ142"/>
  <c r="AI143"/>
  <c r="AJ143"/>
  <c r="AI144"/>
  <c r="AJ144"/>
  <c r="AI145"/>
  <c r="AJ145"/>
  <c r="AI146"/>
  <c r="AJ146"/>
  <c r="AI147"/>
  <c r="AJ147"/>
  <c r="AI148"/>
  <c r="AJ148"/>
  <c r="AI149"/>
  <c r="AJ149"/>
  <c r="AI150"/>
  <c r="AJ150"/>
  <c r="AI151"/>
  <c r="AJ151"/>
  <c r="AI152"/>
  <c r="AJ152"/>
  <c r="AI153"/>
  <c r="AJ153"/>
  <c r="AI154"/>
  <c r="AJ154"/>
  <c r="AI155"/>
  <c r="AJ155"/>
  <c r="AI156"/>
  <c r="AJ156"/>
  <c r="AI157"/>
  <c r="AJ157"/>
  <c r="AI158"/>
  <c r="AJ158"/>
  <c r="AI159"/>
  <c r="AJ159"/>
  <c r="AI160"/>
  <c r="AJ160"/>
  <c r="AI161"/>
  <c r="AJ161"/>
  <c r="AI162"/>
  <c r="AJ162"/>
  <c r="AI163"/>
  <c r="AJ163"/>
  <c r="AI164"/>
  <c r="AJ164"/>
  <c r="AI165"/>
  <c r="AJ165"/>
  <c r="AI166"/>
  <c r="AJ166"/>
  <c r="AI167"/>
  <c r="AJ167"/>
  <c r="AI168"/>
  <c r="AJ168"/>
  <c r="AI169"/>
  <c r="AJ169"/>
  <c r="AI170"/>
  <c r="AJ170"/>
  <c r="AI171"/>
  <c r="AJ171"/>
  <c r="AI172"/>
  <c r="AJ172"/>
  <c r="AI173"/>
  <c r="AJ173"/>
  <c r="AI174"/>
  <c r="AJ174"/>
  <c r="AI175"/>
  <c r="AJ175"/>
  <c r="AI176"/>
  <c r="AJ176"/>
  <c r="AI177"/>
  <c r="AJ177"/>
  <c r="AI178"/>
  <c r="AJ178"/>
  <c r="AI179"/>
  <c r="AJ179"/>
  <c r="AI180"/>
  <c r="AJ180"/>
  <c r="AI181"/>
  <c r="AJ181"/>
  <c r="AI182"/>
  <c r="AJ182"/>
  <c r="AI183"/>
  <c r="AJ183"/>
  <c r="AI184"/>
  <c r="AJ184"/>
  <c r="AI185"/>
  <c r="AJ185"/>
  <c r="AI186"/>
  <c r="AJ186"/>
  <c r="AI187"/>
  <c r="AJ187"/>
  <c r="AI188"/>
  <c r="AJ188"/>
  <c r="AI189"/>
  <c r="AJ189"/>
  <c r="AI190"/>
  <c r="AJ190"/>
  <c r="AI191"/>
  <c r="AJ191"/>
  <c r="AI192"/>
  <c r="AJ192"/>
  <c r="AI193"/>
  <c r="AJ193"/>
  <c r="AI194"/>
  <c r="AJ194"/>
  <c r="AI195"/>
  <c r="AJ195"/>
  <c r="AI196"/>
  <c r="AJ196"/>
  <c r="AI197"/>
  <c r="AJ197"/>
  <c r="AI198"/>
  <c r="AJ198"/>
  <c r="AI199"/>
  <c r="AJ199"/>
  <c r="AI200"/>
  <c r="AJ200"/>
  <c r="AI201"/>
  <c r="AJ201"/>
  <c r="AI202"/>
  <c r="AJ202"/>
  <c r="AI203"/>
  <c r="AJ203"/>
  <c r="AI204"/>
  <c r="AJ204"/>
  <c r="AI205"/>
  <c r="AJ205"/>
  <c r="AI206"/>
  <c r="AJ206"/>
  <c r="AI207"/>
  <c r="AJ207"/>
  <c r="AI208"/>
  <c r="AJ208"/>
  <c r="AI209"/>
  <c r="AJ209"/>
  <c r="AI210"/>
  <c r="AJ210"/>
  <c r="AI211"/>
  <c r="AJ211"/>
  <c r="AI212"/>
  <c r="AJ212"/>
  <c r="AI213"/>
  <c r="AJ213"/>
  <c r="AI214"/>
  <c r="AJ214"/>
  <c r="AI215"/>
  <c r="AJ215"/>
  <c r="AI216"/>
  <c r="AJ216"/>
  <c r="AI217"/>
  <c r="AJ217"/>
  <c r="AI218"/>
  <c r="AJ218"/>
  <c r="AI219"/>
  <c r="AJ219"/>
  <c r="AI220"/>
  <c r="AJ220"/>
  <c r="AI221"/>
  <c r="AJ221"/>
  <c r="AI222"/>
  <c r="AJ222"/>
  <c r="AI223"/>
  <c r="AJ223"/>
  <c r="AI224"/>
  <c r="AJ224"/>
  <c r="AI225"/>
  <c r="AJ225"/>
  <c r="AI226"/>
  <c r="AJ226"/>
  <c r="AI227"/>
  <c r="AJ227"/>
  <c r="AI228"/>
  <c r="AJ228"/>
  <c r="AI229"/>
  <c r="AJ229"/>
  <c r="AI230"/>
  <c r="AJ230"/>
  <c r="AI231"/>
  <c r="AJ231"/>
  <c r="AI232"/>
  <c r="AJ232"/>
  <c r="AI233"/>
  <c r="AJ233"/>
  <c r="AI234"/>
  <c r="AJ234"/>
  <c r="AI235"/>
  <c r="AJ235"/>
  <c r="AI236"/>
  <c r="AJ236"/>
  <c r="AI237"/>
  <c r="AJ237"/>
  <c r="AI238"/>
  <c r="AJ238"/>
  <c r="AI239"/>
  <c r="AJ239"/>
  <c r="AI240"/>
  <c r="AJ240"/>
  <c r="AI241"/>
  <c r="AJ241"/>
  <c r="AI242"/>
  <c r="AJ242"/>
  <c r="AI243"/>
  <c r="AJ243"/>
  <c r="AI244"/>
  <c r="AJ244"/>
  <c r="AI245"/>
  <c r="AJ245"/>
  <c r="AI246"/>
  <c r="AJ246"/>
  <c r="AI247"/>
  <c r="AJ247"/>
  <c r="AI248"/>
  <c r="AJ248"/>
  <c r="AI249"/>
  <c r="AJ249"/>
  <c r="AI250"/>
  <c r="AJ250"/>
  <c r="AI251"/>
  <c r="AJ251"/>
  <c r="AJ2"/>
  <c r="AI2"/>
  <c r="B48" i="1" l="1"/>
  <c r="BX2"/>
  <c r="BY2"/>
  <c r="BZ2"/>
  <c r="BW2"/>
  <c r="J2" i="5"/>
  <c r="Q2" i="2"/>
  <c r="G3" i="3"/>
  <c r="G4"/>
  <c r="H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27"/>
  <c r="H27"/>
  <c r="I27"/>
  <c r="G28"/>
  <c r="H28"/>
  <c r="I28"/>
  <c r="G29"/>
  <c r="H29"/>
  <c r="I29"/>
  <c r="G30"/>
  <c r="H30"/>
  <c r="I30"/>
  <c r="G31"/>
  <c r="H31"/>
  <c r="I31"/>
  <c r="G32"/>
  <c r="H32"/>
  <c r="I32"/>
  <c r="G33"/>
  <c r="H33"/>
  <c r="I33"/>
  <c r="G34"/>
  <c r="H34"/>
  <c r="I34"/>
  <c r="G35"/>
  <c r="H35"/>
  <c r="I35"/>
  <c r="G36"/>
  <c r="H36"/>
  <c r="I36"/>
  <c r="G37"/>
  <c r="H37"/>
  <c r="I37"/>
  <c r="G38"/>
  <c r="H38"/>
  <c r="I38"/>
  <c r="G39"/>
  <c r="H39"/>
  <c r="I39"/>
  <c r="G40"/>
  <c r="H40"/>
  <c r="I40"/>
  <c r="G41"/>
  <c r="H41"/>
  <c r="I41"/>
  <c r="G42"/>
  <c r="H42"/>
  <c r="I42"/>
  <c r="G43"/>
  <c r="H43"/>
  <c r="I43"/>
  <c r="G44"/>
  <c r="H44"/>
  <c r="I44"/>
  <c r="G45"/>
  <c r="H45"/>
  <c r="I45"/>
  <c r="G46"/>
  <c r="H46"/>
  <c r="I46"/>
  <c r="G47"/>
  <c r="H47"/>
  <c r="I47"/>
  <c r="G48"/>
  <c r="H48"/>
  <c r="I48"/>
  <c r="G49"/>
  <c r="H49"/>
  <c r="I49"/>
  <c r="G50"/>
  <c r="H50"/>
  <c r="I50"/>
  <c r="G51"/>
  <c r="H51"/>
  <c r="I51"/>
  <c r="G52"/>
  <c r="H52"/>
  <c r="I52"/>
  <c r="G53"/>
  <c r="H53"/>
  <c r="I53"/>
  <c r="G54"/>
  <c r="H54"/>
  <c r="I54"/>
  <c r="G55"/>
  <c r="H55"/>
  <c r="I55"/>
  <c r="G56"/>
  <c r="H56"/>
  <c r="I56"/>
  <c r="G57"/>
  <c r="H57"/>
  <c r="I57"/>
  <c r="G58"/>
  <c r="H58"/>
  <c r="I58"/>
  <c r="G59"/>
  <c r="H59"/>
  <c r="I59"/>
  <c r="G60"/>
  <c r="H60"/>
  <c r="I60"/>
  <c r="G61"/>
  <c r="H61"/>
  <c r="I61"/>
  <c r="G62"/>
  <c r="H62"/>
  <c r="I62"/>
  <c r="G63"/>
  <c r="H63"/>
  <c r="I63"/>
  <c r="G64"/>
  <c r="H64"/>
  <c r="I64"/>
  <c r="G65"/>
  <c r="H65"/>
  <c r="I65"/>
  <c r="G66"/>
  <c r="H66"/>
  <c r="I66"/>
  <c r="G67"/>
  <c r="H67"/>
  <c r="I67"/>
  <c r="G68"/>
  <c r="H68"/>
  <c r="I68"/>
  <c r="G69"/>
  <c r="H69"/>
  <c r="I69"/>
  <c r="G70"/>
  <c r="H70"/>
  <c r="I70"/>
  <c r="G71"/>
  <c r="H71"/>
  <c r="I71"/>
  <c r="G72"/>
  <c r="H72"/>
  <c r="I72"/>
  <c r="G73"/>
  <c r="H73"/>
  <c r="I73"/>
  <c r="G74"/>
  <c r="H74"/>
  <c r="I74"/>
  <c r="G75"/>
  <c r="H75"/>
  <c r="I75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3"/>
  <c r="H83"/>
  <c r="I83"/>
  <c r="G84"/>
  <c r="H84"/>
  <c r="I84"/>
  <c r="G85"/>
  <c r="H85"/>
  <c r="I85"/>
  <c r="G86"/>
  <c r="H86"/>
  <c r="I86"/>
  <c r="G87"/>
  <c r="H87"/>
  <c r="I87"/>
  <c r="G88"/>
  <c r="H88"/>
  <c r="I88"/>
  <c r="G89"/>
  <c r="H89"/>
  <c r="I89"/>
  <c r="G90"/>
  <c r="H90"/>
  <c r="I90"/>
  <c r="G91"/>
  <c r="H91"/>
  <c r="I91"/>
  <c r="G92"/>
  <c r="H92"/>
  <c r="I92"/>
  <c r="G93"/>
  <c r="H93"/>
  <c r="I93"/>
  <c r="G94"/>
  <c r="H94"/>
  <c r="I94"/>
  <c r="G95"/>
  <c r="H95"/>
  <c r="I95"/>
  <c r="G96"/>
  <c r="H96"/>
  <c r="I96"/>
  <c r="G97"/>
  <c r="H97"/>
  <c r="I97"/>
  <c r="G98"/>
  <c r="H98"/>
  <c r="I98"/>
  <c r="G99"/>
  <c r="H99"/>
  <c r="I99"/>
  <c r="G100"/>
  <c r="H100"/>
  <c r="I100"/>
  <c r="G101"/>
  <c r="H101"/>
  <c r="I101"/>
  <c r="G102"/>
  <c r="H102"/>
  <c r="I102"/>
  <c r="G103"/>
  <c r="H103"/>
  <c r="I103"/>
  <c r="G104"/>
  <c r="H104"/>
  <c r="I104"/>
  <c r="G105"/>
  <c r="H105"/>
  <c r="I105"/>
  <c r="G106"/>
  <c r="H106"/>
  <c r="I106"/>
  <c r="G107"/>
  <c r="H107"/>
  <c r="I107"/>
  <c r="G108"/>
  <c r="H108"/>
  <c r="I108"/>
  <c r="G109"/>
  <c r="H109"/>
  <c r="I109"/>
  <c r="G110"/>
  <c r="H110"/>
  <c r="I110"/>
  <c r="G111"/>
  <c r="H111"/>
  <c r="I111"/>
  <c r="G112"/>
  <c r="H112"/>
  <c r="I112"/>
  <c r="G113"/>
  <c r="H113"/>
  <c r="I113"/>
  <c r="G114"/>
  <c r="H114"/>
  <c r="I114"/>
  <c r="G115"/>
  <c r="H115"/>
  <c r="I115"/>
  <c r="G116"/>
  <c r="H116"/>
  <c r="I116"/>
  <c r="G117"/>
  <c r="H117"/>
  <c r="I117"/>
  <c r="G118"/>
  <c r="H118"/>
  <c r="I118"/>
  <c r="G119"/>
  <c r="H119"/>
  <c r="I119"/>
  <c r="G120"/>
  <c r="H120"/>
  <c r="I120"/>
  <c r="G121"/>
  <c r="H121"/>
  <c r="I121"/>
  <c r="G122"/>
  <c r="H122"/>
  <c r="I122"/>
  <c r="G123"/>
  <c r="H123"/>
  <c r="I123"/>
  <c r="G124"/>
  <c r="H124"/>
  <c r="I124"/>
  <c r="G125"/>
  <c r="H125"/>
  <c r="I125"/>
  <c r="G126"/>
  <c r="H126"/>
  <c r="I126"/>
  <c r="G127"/>
  <c r="H127"/>
  <c r="I127"/>
  <c r="G128"/>
  <c r="H128"/>
  <c r="I128"/>
  <c r="G129"/>
  <c r="H129"/>
  <c r="I129"/>
  <c r="G130"/>
  <c r="H130"/>
  <c r="I130"/>
  <c r="G131"/>
  <c r="H131"/>
  <c r="I131"/>
  <c r="G132"/>
  <c r="H132"/>
  <c r="I132"/>
  <c r="G133"/>
  <c r="H133"/>
  <c r="I133"/>
  <c r="G134"/>
  <c r="H134"/>
  <c r="I134"/>
  <c r="G135"/>
  <c r="H135"/>
  <c r="I135"/>
  <c r="G136"/>
  <c r="H136"/>
  <c r="I136"/>
  <c r="G137"/>
  <c r="H137"/>
  <c r="I137"/>
  <c r="G138"/>
  <c r="H138"/>
  <c r="I138"/>
  <c r="G139"/>
  <c r="H139"/>
  <c r="I139"/>
  <c r="G140"/>
  <c r="H140"/>
  <c r="I140"/>
  <c r="G141"/>
  <c r="H141"/>
  <c r="I141"/>
  <c r="G142"/>
  <c r="H142"/>
  <c r="I142"/>
  <c r="G143"/>
  <c r="H143"/>
  <c r="I143"/>
  <c r="G144"/>
  <c r="H144"/>
  <c r="I144"/>
  <c r="G145"/>
  <c r="H145"/>
  <c r="I145"/>
  <c r="G146"/>
  <c r="H146"/>
  <c r="I146"/>
  <c r="G147"/>
  <c r="H147"/>
  <c r="I147"/>
  <c r="G148"/>
  <c r="H148"/>
  <c r="I148"/>
  <c r="G149"/>
  <c r="H149"/>
  <c r="I149"/>
  <c r="G150"/>
  <c r="H150"/>
  <c r="I150"/>
  <c r="G151"/>
  <c r="H151"/>
  <c r="I151"/>
  <c r="G152"/>
  <c r="H152"/>
  <c r="I152"/>
  <c r="G153"/>
  <c r="H153"/>
  <c r="I153"/>
  <c r="G154"/>
  <c r="H154"/>
  <c r="I154"/>
  <c r="G155"/>
  <c r="H155"/>
  <c r="I155"/>
  <c r="G156"/>
  <c r="H156"/>
  <c r="I156"/>
  <c r="G157"/>
  <c r="H157"/>
  <c r="I157"/>
  <c r="G158"/>
  <c r="H158"/>
  <c r="I158"/>
  <c r="G159"/>
  <c r="H159"/>
  <c r="I159"/>
  <c r="G160"/>
  <c r="H160"/>
  <c r="I160"/>
  <c r="G161"/>
  <c r="H161"/>
  <c r="I161"/>
  <c r="G162"/>
  <c r="H162"/>
  <c r="I162"/>
  <c r="G163"/>
  <c r="H163"/>
  <c r="I163"/>
  <c r="G164"/>
  <c r="H164"/>
  <c r="I164"/>
  <c r="G165"/>
  <c r="H165"/>
  <c r="I165"/>
  <c r="G166"/>
  <c r="H166"/>
  <c r="I166"/>
  <c r="G167"/>
  <c r="H167"/>
  <c r="I167"/>
  <c r="G168"/>
  <c r="H168"/>
  <c r="I168"/>
  <c r="G169"/>
  <c r="H169"/>
  <c r="I169"/>
  <c r="G170"/>
  <c r="H170"/>
  <c r="I170"/>
  <c r="G171"/>
  <c r="H171"/>
  <c r="I171"/>
  <c r="G172"/>
  <c r="H172"/>
  <c r="I172"/>
  <c r="G173"/>
  <c r="H173"/>
  <c r="I173"/>
  <c r="G174"/>
  <c r="H174"/>
  <c r="I174"/>
  <c r="G175"/>
  <c r="H175"/>
  <c r="I175"/>
  <c r="G176"/>
  <c r="H176"/>
  <c r="I176"/>
  <c r="G177"/>
  <c r="H177"/>
  <c r="I177"/>
  <c r="G178"/>
  <c r="H178"/>
  <c r="I178"/>
  <c r="G179"/>
  <c r="H179"/>
  <c r="I179"/>
  <c r="G180"/>
  <c r="H180"/>
  <c r="I180"/>
  <c r="G181"/>
  <c r="H181"/>
  <c r="I181"/>
  <c r="G182"/>
  <c r="H182"/>
  <c r="I182"/>
  <c r="G183"/>
  <c r="H183"/>
  <c r="I183"/>
  <c r="G184"/>
  <c r="H184"/>
  <c r="I184"/>
  <c r="G185"/>
  <c r="H185"/>
  <c r="I185"/>
  <c r="G186"/>
  <c r="H186"/>
  <c r="I186"/>
  <c r="G187"/>
  <c r="H187"/>
  <c r="I187"/>
  <c r="G188"/>
  <c r="H188"/>
  <c r="I188"/>
  <c r="G189"/>
  <c r="H189"/>
  <c r="I189"/>
  <c r="G190"/>
  <c r="H190"/>
  <c r="I190"/>
  <c r="G191"/>
  <c r="H191"/>
  <c r="I191"/>
  <c r="G192"/>
  <c r="H192"/>
  <c r="I192"/>
  <c r="G193"/>
  <c r="H193"/>
  <c r="I193"/>
  <c r="G194"/>
  <c r="H194"/>
  <c r="I194"/>
  <c r="G195"/>
  <c r="H195"/>
  <c r="I195"/>
  <c r="G196"/>
  <c r="H196"/>
  <c r="I196"/>
  <c r="G197"/>
  <c r="H197"/>
  <c r="I197"/>
  <c r="G198"/>
  <c r="H198"/>
  <c r="I198"/>
  <c r="G199"/>
  <c r="H199"/>
  <c r="I199"/>
  <c r="G200"/>
  <c r="H200"/>
  <c r="I200"/>
  <c r="G201"/>
  <c r="H201"/>
  <c r="I201"/>
  <c r="G202"/>
  <c r="H202"/>
  <c r="I202"/>
  <c r="G203"/>
  <c r="H203"/>
  <c r="I203"/>
  <c r="G204"/>
  <c r="H204"/>
  <c r="I204"/>
  <c r="G205"/>
  <c r="H205"/>
  <c r="I205"/>
  <c r="G206"/>
  <c r="H206"/>
  <c r="I206"/>
  <c r="G207"/>
  <c r="H207"/>
  <c r="I207"/>
  <c r="G208"/>
  <c r="H208"/>
  <c r="I208"/>
  <c r="G209"/>
  <c r="H209"/>
  <c r="I209"/>
  <c r="G211"/>
  <c r="H211"/>
  <c r="I211"/>
  <c r="G212"/>
  <c r="H212"/>
  <c r="I212"/>
  <c r="G213"/>
  <c r="H213"/>
  <c r="I213"/>
  <c r="G214"/>
  <c r="H214"/>
  <c r="I214"/>
  <c r="G215"/>
  <c r="H215"/>
  <c r="I215"/>
  <c r="G216"/>
  <c r="H216"/>
  <c r="I216"/>
  <c r="G217"/>
  <c r="H217"/>
  <c r="I217"/>
  <c r="G218"/>
  <c r="H218"/>
  <c r="I218"/>
  <c r="G219"/>
  <c r="H219"/>
  <c r="I219"/>
  <c r="G220"/>
  <c r="H220"/>
  <c r="I220"/>
  <c r="G221"/>
  <c r="H221"/>
  <c r="I221"/>
  <c r="G222"/>
  <c r="H222"/>
  <c r="I222"/>
  <c r="G223"/>
  <c r="H223"/>
  <c r="I223"/>
  <c r="G224"/>
  <c r="H224"/>
  <c r="I224"/>
  <c r="G225"/>
  <c r="H225"/>
  <c r="I225"/>
  <c r="G226"/>
  <c r="H226"/>
  <c r="I226"/>
  <c r="G227"/>
  <c r="H227"/>
  <c r="I227"/>
  <c r="G228"/>
  <c r="H228"/>
  <c r="I228"/>
  <c r="G229"/>
  <c r="H229"/>
  <c r="I229"/>
  <c r="G230"/>
  <c r="H230"/>
  <c r="I230"/>
  <c r="G231"/>
  <c r="H231"/>
  <c r="I231"/>
  <c r="G232"/>
  <c r="H232"/>
  <c r="I232"/>
  <c r="G233"/>
  <c r="H233"/>
  <c r="I233"/>
  <c r="G234"/>
  <c r="H234"/>
  <c r="I234"/>
  <c r="G235"/>
  <c r="H235"/>
  <c r="I235"/>
  <c r="G236"/>
  <c r="H236"/>
  <c r="I236"/>
  <c r="G237"/>
  <c r="H237"/>
  <c r="I237"/>
  <c r="G238"/>
  <c r="H238"/>
  <c r="I238"/>
  <c r="G239"/>
  <c r="H239"/>
  <c r="I239"/>
  <c r="G240"/>
  <c r="H240"/>
  <c r="I240"/>
  <c r="G241"/>
  <c r="H241"/>
  <c r="I241"/>
  <c r="G242"/>
  <c r="H242"/>
  <c r="I242"/>
  <c r="G243"/>
  <c r="H243"/>
  <c r="I243"/>
  <c r="G244"/>
  <c r="H244"/>
  <c r="I244"/>
  <c r="G245"/>
  <c r="H245"/>
  <c r="I245"/>
  <c r="G246"/>
  <c r="H246"/>
  <c r="I246"/>
  <c r="G247"/>
  <c r="H247"/>
  <c r="I247"/>
  <c r="G248"/>
  <c r="H248"/>
  <c r="I248"/>
  <c r="G249"/>
  <c r="H249"/>
  <c r="I249"/>
  <c r="G250"/>
  <c r="H250"/>
  <c r="I250"/>
  <c r="G251"/>
  <c r="H251"/>
  <c r="I251"/>
  <c r="G2"/>
  <c r="P3" i="2"/>
  <c r="Q3"/>
  <c r="R3"/>
  <c r="S3"/>
  <c r="P4"/>
  <c r="Q4"/>
  <c r="R4"/>
  <c r="S4"/>
  <c r="P5"/>
  <c r="Q5"/>
  <c r="R5"/>
  <c r="S5"/>
  <c r="P6"/>
  <c r="Q6"/>
  <c r="R6"/>
  <c r="S6"/>
  <c r="P7"/>
  <c r="Q7"/>
  <c r="R7"/>
  <c r="S7"/>
  <c r="P8"/>
  <c r="Q8"/>
  <c r="R8"/>
  <c r="S8"/>
  <c r="P9"/>
  <c r="Q9"/>
  <c r="R9"/>
  <c r="S9"/>
  <c r="P10"/>
  <c r="Q10"/>
  <c r="R10"/>
  <c r="S10"/>
  <c r="P11"/>
  <c r="Q11"/>
  <c r="R11"/>
  <c r="S11"/>
  <c r="P12"/>
  <c r="Q12"/>
  <c r="R12"/>
  <c r="S12"/>
  <c r="P13"/>
  <c r="Q13"/>
  <c r="R13"/>
  <c r="S13"/>
  <c r="P14"/>
  <c r="Q14"/>
  <c r="R14"/>
  <c r="S14"/>
  <c r="P15"/>
  <c r="Q15"/>
  <c r="R15"/>
  <c r="S15"/>
  <c r="P16"/>
  <c r="Q16"/>
  <c r="R16"/>
  <c r="S16"/>
  <c r="P17"/>
  <c r="Q17"/>
  <c r="R17"/>
  <c r="S17"/>
  <c r="P18"/>
  <c r="Q18"/>
  <c r="R18"/>
  <c r="S18"/>
  <c r="P19"/>
  <c r="Q19"/>
  <c r="R19"/>
  <c r="S19"/>
  <c r="P20"/>
  <c r="Q20"/>
  <c r="R20"/>
  <c r="S20"/>
  <c r="P21"/>
  <c r="Q21"/>
  <c r="R21"/>
  <c r="S21"/>
  <c r="P22"/>
  <c r="Q22"/>
  <c r="R22"/>
  <c r="S22"/>
  <c r="P23"/>
  <c r="Q23"/>
  <c r="R23"/>
  <c r="S23"/>
  <c r="P24"/>
  <c r="Q24"/>
  <c r="R24"/>
  <c r="S24"/>
  <c r="P25"/>
  <c r="Q25"/>
  <c r="R25"/>
  <c r="S25"/>
  <c r="P26"/>
  <c r="Q26"/>
  <c r="R26"/>
  <c r="S26"/>
  <c r="P27"/>
  <c r="Q27"/>
  <c r="R27"/>
  <c r="S27"/>
  <c r="P28"/>
  <c r="Q28"/>
  <c r="R28"/>
  <c r="S28"/>
  <c r="P29"/>
  <c r="Q29"/>
  <c r="R29"/>
  <c r="S29"/>
  <c r="P30"/>
  <c r="Q30"/>
  <c r="R30"/>
  <c r="S30"/>
  <c r="P31"/>
  <c r="Q31"/>
  <c r="R31"/>
  <c r="S31"/>
  <c r="P2"/>
  <c r="S2"/>
  <c r="R2"/>
  <c r="AS2" i="1"/>
  <c r="C49"/>
  <c r="AR2" s="1"/>
  <c r="C48"/>
  <c r="AQ2" s="1"/>
  <c r="AL2"/>
  <c r="AK2"/>
  <c r="C41"/>
  <c r="AJ2" s="1"/>
  <c r="AI2"/>
  <c r="AG2"/>
  <c r="AE2"/>
  <c r="AD2"/>
  <c r="BU2" l="1"/>
  <c r="BR2" s="1"/>
  <c r="C70" s="1"/>
  <c r="BL2" s="1"/>
</calcChain>
</file>

<file path=xl/comments1.xml><?xml version="1.0" encoding="utf-8"?>
<comments xmlns="http://schemas.openxmlformats.org/spreadsheetml/2006/main">
  <authors>
    <author>czuczy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38"/>
          </rPr>
          <t>Mozgó állomás hívójele</t>
        </r>
      </text>
    </comment>
    <comment ref="D1" authorId="0">
      <text>
        <r>
          <rPr>
            <sz val="9"/>
            <color indexed="81"/>
            <rFont val="Tahoma"/>
            <family val="2"/>
            <charset val="238"/>
          </rPr>
          <t xml:space="preserve">Módosítandó rádióengedély száma
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Díjkedvezmény 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Évi időszakos üzemeltetés kezdete mm.dd. formátumban</t>
        </r>
      </text>
    </comment>
    <comment ref="J1" authorId="0">
      <text>
        <r>
          <rPr>
            <b/>
            <sz val="9"/>
            <color indexed="81"/>
            <rFont val="Tahoma"/>
            <family val="2"/>
            <charset val="238"/>
          </rPr>
          <t>Évi időszakos üzemeltetés vége mm.dd. formátumban</t>
        </r>
      </text>
    </comment>
    <comment ref="O1" authorId="0">
      <text>
        <r>
          <rPr>
            <b/>
            <sz val="9"/>
            <color indexed="81"/>
            <rFont val="Tahoma"/>
            <family val="2"/>
            <charset val="238"/>
          </rPr>
          <t>Kétnyelvű rádióengedély kiadását kéri-e a mozgó járműhöz?</t>
        </r>
      </text>
    </comment>
    <comment ref="W1" authorId="0">
      <text>
        <r>
          <rPr>
            <b/>
            <sz val="9"/>
            <color indexed="81"/>
            <rFont val="Tahoma"/>
            <family val="2"/>
            <charset val="238"/>
          </rPr>
          <t>legfeljebb 7 számkarakter</t>
        </r>
      </text>
    </comment>
    <comment ref="X1" authorId="0">
      <text>
        <r>
          <rPr>
            <b/>
            <sz val="9"/>
            <color indexed="81"/>
            <rFont val="Tahoma"/>
            <family val="2"/>
            <charset val="238"/>
          </rPr>
          <t>Hívójel kijelölő határozat száma</t>
        </r>
      </text>
    </comment>
    <comment ref="AC1" authorId="0">
      <text>
        <r>
          <rPr>
            <b/>
            <sz val="9"/>
            <color indexed="81"/>
            <rFont val="Tahoma"/>
            <family val="2"/>
            <charset val="238"/>
          </rPr>
          <t>Bruttó regiszter tonna (BRt)</t>
        </r>
      </text>
    </comment>
    <comment ref="AD1" authorId="0">
      <text>
        <r>
          <rPr>
            <b/>
            <sz val="9"/>
            <color indexed="81"/>
            <rFont val="Tahoma"/>
            <family val="2"/>
            <charset val="238"/>
          </rPr>
          <t>Mentőcsónakok száma&lt;100</t>
        </r>
      </text>
    </comment>
    <comment ref="AF1" authorId="0">
      <text>
        <r>
          <rPr>
            <b/>
            <sz val="9"/>
            <color indexed="81"/>
            <rFont val="Tahoma"/>
            <family val="2"/>
            <charset val="238"/>
          </rPr>
          <t>Rendelkezésre állás,
Rádiótelefon hívás</t>
        </r>
      </text>
    </comment>
    <comment ref="AG1" authorId="0">
      <text>
        <r>
          <rPr>
            <b/>
            <sz val="9"/>
            <color indexed="81"/>
            <rFont val="Tahoma"/>
            <family val="2"/>
            <charset val="238"/>
          </rPr>
          <t>Rendelkezésre állás,
Rádiótelex</t>
        </r>
      </text>
    </comment>
    <comment ref="AH1" authorId="0">
      <text>
        <r>
          <rPr>
            <b/>
            <sz val="9"/>
            <color indexed="81"/>
            <rFont val="Tahoma"/>
            <family val="2"/>
            <charset val="238"/>
          </rPr>
          <t>Rendelkezésre állás,
OBS üzenet</t>
        </r>
      </text>
    </comment>
    <comment ref="AI1" authorId="0">
      <text>
        <r>
          <rPr>
            <b/>
            <sz val="9"/>
            <color indexed="81"/>
            <rFont val="Tahoma"/>
            <family val="2"/>
            <charset val="238"/>
          </rPr>
          <t>Rendelkezésre állás,
Rádiófax</t>
        </r>
      </text>
    </comment>
    <comment ref="AJ1" authorId="0">
      <text>
        <r>
          <rPr>
            <b/>
            <sz val="9"/>
            <color indexed="81"/>
            <rFont val="Tahoma"/>
            <family val="2"/>
            <charset val="238"/>
          </rPr>
          <t>Rendelkezésre állás,
Rádiótávirat</t>
        </r>
      </text>
    </comment>
    <comment ref="AK1" authorId="0">
      <text>
        <r>
          <rPr>
            <b/>
            <sz val="9"/>
            <color indexed="81"/>
            <rFont val="Tahoma"/>
            <family val="2"/>
            <charset val="238"/>
          </rPr>
          <t>Rádiórendszer, VHF</t>
        </r>
      </text>
    </comment>
    <comment ref="AL1" authorId="0">
      <text>
        <r>
          <rPr>
            <b/>
            <sz val="9"/>
            <color indexed="81"/>
            <rFont val="Tahoma"/>
            <family val="2"/>
            <charset val="238"/>
          </rPr>
          <t>Rádiórendszer, DSC</t>
        </r>
      </text>
    </comment>
    <comment ref="AM1" authorId="0">
      <text>
        <r>
          <rPr>
            <b/>
            <sz val="9"/>
            <color indexed="81"/>
            <rFont val="Tahoma"/>
            <family val="2"/>
            <charset val="238"/>
          </rPr>
          <t>Rádiórendszer, Inmarsat "A" rendszer</t>
        </r>
      </text>
    </comment>
    <comment ref="AN1" authorId="0">
      <text>
        <r>
          <rPr>
            <b/>
            <sz val="9"/>
            <color indexed="81"/>
            <rFont val="Tahoma"/>
            <family val="2"/>
            <charset val="238"/>
          </rPr>
          <t>Rádiórendszer, 
Inmarsat "B" rendszer</t>
        </r>
      </text>
    </comment>
    <comment ref="AO1" authorId="0">
      <text>
        <r>
          <rPr>
            <b/>
            <sz val="9"/>
            <color indexed="81"/>
            <rFont val="Tahoma"/>
            <family val="2"/>
            <charset val="238"/>
          </rPr>
          <t>Rádiórendszer, 
Inmarsat "C" rendszer</t>
        </r>
      </text>
    </comment>
    <comment ref="AP1" authorId="0">
      <text>
        <r>
          <rPr>
            <b/>
            <sz val="9"/>
            <color indexed="81"/>
            <rFont val="Tahoma"/>
            <family val="2"/>
            <charset val="238"/>
          </rPr>
          <t>Rádiórendszer, 
Inmarsat "M" rendszer</t>
        </r>
      </text>
    </comment>
    <comment ref="AQ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Egyéb Rádiórendszer, 
</t>
        </r>
      </text>
    </comment>
    <comment ref="AR1" authorId="0">
      <text>
        <r>
          <rPr>
            <b/>
            <sz val="9"/>
            <color indexed="81"/>
            <rFont val="Tahoma"/>
            <family val="2"/>
            <charset val="238"/>
          </rPr>
          <t>Vészhelyzeti kontakt személy neve mozgó állomáshoz</t>
        </r>
      </text>
    </comment>
    <comment ref="AS1" authorId="0">
      <text>
        <r>
          <rPr>
            <b/>
            <sz val="9"/>
            <color indexed="81"/>
            <rFont val="Tahoma"/>
            <family val="2"/>
            <charset val="238"/>
          </rPr>
          <t>Vészhelyzeti kontakt személy címe mozgó állomáshoz</t>
        </r>
      </text>
    </comment>
    <comment ref="AT1" authorId="0">
      <text>
        <r>
          <rPr>
            <b/>
            <sz val="9"/>
            <color indexed="81"/>
            <rFont val="Tahoma"/>
            <family val="2"/>
            <charset val="238"/>
          </rPr>
          <t>Vészhelyzeti kontakt személy telonszáma országhívószámmal mozgó állomáshoz</t>
        </r>
      </text>
    </comment>
    <comment ref="AU1" authorId="0">
      <text>
        <r>
          <rPr>
            <b/>
            <sz val="9"/>
            <color indexed="81"/>
            <rFont val="Tahoma"/>
            <family val="2"/>
            <charset val="238"/>
          </rPr>
          <t>Vészhelyzeti kontakt személy alternartív 24 órában hívható telefonszáma országhívószámmal,  mozgó állomáshoz</t>
        </r>
      </text>
    </comment>
    <comment ref="AV1" authorId="0">
      <text>
        <r>
          <rPr>
            <b/>
            <sz val="9"/>
            <color indexed="81"/>
            <rFont val="Tahoma"/>
            <family val="2"/>
            <charset val="238"/>
          </rPr>
          <t>Vészhelyzeti kontakt személy Fax száma országhívószámmal mozgó állomáshoz</t>
        </r>
      </text>
    </comment>
    <comment ref="AW1" authorId="0">
      <text>
        <r>
          <rPr>
            <b/>
            <sz val="9"/>
            <color indexed="81"/>
            <rFont val="Tahoma"/>
            <family val="2"/>
            <charset val="238"/>
          </rPr>
          <t>EPiRB bója azonosítója</t>
        </r>
      </text>
    </comment>
    <comment ref="AX1" authorId="0">
      <text>
        <r>
          <rPr>
            <b/>
            <sz val="9"/>
            <color indexed="81"/>
            <rFont val="Tahoma"/>
            <family val="2"/>
            <charset val="238"/>
          </rPr>
          <t>Az EPiRB bóják száma összesen</t>
        </r>
      </text>
    </comment>
    <comment ref="AZ1" authorId="0">
      <text>
        <r>
          <rPr>
            <b/>
            <sz val="9"/>
            <color indexed="81"/>
            <rFont val="Tahoma"/>
            <family val="2"/>
            <charset val="238"/>
          </rPr>
          <t>2182 kHz-es EPiRB</t>
        </r>
      </text>
    </comment>
    <comment ref="BA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1121,5 MHz-es EPiRB
</t>
        </r>
      </text>
    </comment>
    <comment ref="BB1" authorId="0">
      <text>
        <r>
          <rPr>
            <b/>
            <sz val="9"/>
            <color indexed="81"/>
            <rFont val="Tahoma"/>
            <family val="2"/>
            <charset val="238"/>
          </rPr>
          <t>243 MHz-es EPiRB</t>
        </r>
      </text>
    </comment>
    <comment ref="BC1" authorId="0">
      <text>
        <r>
          <rPr>
            <b/>
            <sz val="9"/>
            <color indexed="81"/>
            <rFont val="Tahoma"/>
            <family val="2"/>
            <charset val="238"/>
          </rPr>
          <t>156,525 MHz-es EPiRB</t>
        </r>
      </text>
    </comment>
    <comment ref="B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406-406,1 MHz-es EPiRB</t>
        </r>
      </text>
    </comment>
    <comment ref="BE1" authorId="0">
      <text>
        <r>
          <rPr>
            <b/>
            <sz val="9"/>
            <color indexed="81"/>
            <rFont val="Tahoma"/>
            <family val="2"/>
            <charset val="238"/>
          </rPr>
          <t>1645,5-1646,5 MHz-es EPiRB</t>
        </r>
      </text>
    </comment>
    <comment ref="BF1" authorId="0">
      <text>
        <r>
          <rPr>
            <b/>
            <sz val="9"/>
            <color indexed="81"/>
            <rFont val="Tahoma"/>
            <family val="2"/>
            <charset val="238"/>
          </rPr>
          <t>9200-9500 MHz-es EPiRB</t>
        </r>
      </text>
    </comment>
    <comment ref="BH1" authorId="0">
      <text>
        <r>
          <rPr>
            <b/>
            <sz val="9"/>
            <color indexed="81"/>
            <rFont val="Tahoma"/>
            <family val="2"/>
            <charset val="238"/>
          </rPr>
          <t>Elszámoló hivatal kódja</t>
        </r>
      </text>
    </comment>
    <comment ref="BI1" authorId="0">
      <text>
        <r>
          <rPr>
            <b/>
            <sz val="9"/>
            <color indexed="81"/>
            <rFont val="Tahoma"/>
            <family val="2"/>
            <charset val="238"/>
          </rPr>
          <t>Elszámoló hivatal kódja az Inmarsat felé, amely nem lehet azonos az előző mezővel.</t>
        </r>
      </text>
    </comment>
    <comment ref="BR1" authorId="0">
      <text>
        <r>
          <rPr>
            <b/>
            <sz val="9"/>
            <color indexed="81"/>
            <rFont val="Tahoma"/>
            <family val="2"/>
            <charset val="238"/>
          </rPr>
          <t>Szelektív hívószám betűjele (S/T)</t>
        </r>
      </text>
    </comment>
    <comment ref="BS1" authorId="0">
      <text>
        <r>
          <rPr>
            <b/>
            <sz val="9"/>
            <color indexed="81"/>
            <rFont val="Tahoma"/>
            <family val="2"/>
            <charset val="238"/>
          </rPr>
          <t>Szelektív hívószám: 00-(801-899)</t>
        </r>
      </text>
    </comment>
    <comment ref="BT1" authorId="0">
      <text>
        <r>
          <rPr>
            <b/>
            <sz val="9"/>
            <color indexed="81"/>
            <rFont val="Tahoma"/>
            <family val="2"/>
            <charset val="238"/>
          </rPr>
          <t>Szelektív hívószám betűjele (S/T)</t>
        </r>
      </text>
    </comment>
    <comment ref="BU1" authorId="0">
      <text>
        <r>
          <rPr>
            <b/>
            <sz val="9"/>
            <color indexed="81"/>
            <rFont val="Tahoma"/>
            <family val="2"/>
            <charset val="238"/>
          </rPr>
          <t>Szelektív hívószám: 03-(201-299)</t>
        </r>
      </text>
    </comment>
  </commentList>
</comments>
</file>

<file path=xl/comments2.xml><?xml version="1.0" encoding="utf-8"?>
<comments xmlns="http://schemas.openxmlformats.org/spreadsheetml/2006/main">
  <authors>
    <author>czuczy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38"/>
          </rPr>
          <t>FMS állomáskód</t>
        </r>
      </text>
    </commen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>A berendezés üzembe helyezésének ideje.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38"/>
          </rPr>
          <t>Mozgó állomás hívójele
A jármű adatlapon megadottból lehet csak választani</t>
        </r>
      </text>
    </comment>
    <comment ref="K1" authorId="0">
      <text>
        <r>
          <rPr>
            <b/>
            <sz val="9"/>
            <color indexed="81"/>
            <rFont val="Tahoma"/>
            <family val="2"/>
            <charset val="238"/>
          </rPr>
          <t>Csak MO állomás osztály esetén adható 1-nél nagyobb szám!</t>
        </r>
      </text>
    </comment>
    <comment ref="L1" authorId="0">
      <text>
        <r>
          <rPr>
            <b/>
            <sz val="9"/>
            <color indexed="81"/>
            <rFont val="Tahoma"/>
            <family val="2"/>
            <charset val="238"/>
          </rPr>
          <t>Az adóberendezés maximális névleges teljesítménye</t>
        </r>
      </text>
    </comment>
    <comment ref="M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 rádióberendezés üzemi frekvenciasávja MHz-ben, amelyben a kezelő választhat üzemi csatornát
</t>
        </r>
      </text>
    </comment>
    <comment ref="N1" authorId="0">
      <text>
        <r>
          <rPr>
            <b/>
            <sz val="9"/>
            <color indexed="81"/>
            <rFont val="Tahoma"/>
            <family val="2"/>
            <charset val="238"/>
          </rPr>
          <t>üzemi frekvenciasávja MHz-ben, amelyben a kezelő választhat üzemi csatornát</t>
        </r>
      </text>
    </comment>
    <comment ref="O1" authorId="0">
      <text>
        <r>
          <rPr>
            <b/>
            <sz val="9"/>
            <color indexed="81"/>
            <rFont val="Tahoma"/>
            <family val="2"/>
            <charset val="238"/>
          </rPr>
          <t>az adásmód jelölése az RR szerint</t>
        </r>
      </text>
    </comment>
    <comment ref="P1" authorId="0">
      <text>
        <r>
          <rPr>
            <b/>
            <sz val="9"/>
            <color indexed="81"/>
            <rFont val="Tahoma"/>
            <family val="2"/>
            <charset val="238"/>
          </rPr>
          <t>A rádióberendezés fix üzemi adó frekvenciája MHz-ben</t>
        </r>
      </text>
    </comment>
    <comment ref="Q1" authorId="0">
      <text>
        <r>
          <rPr>
            <b/>
            <sz val="9"/>
            <color indexed="81"/>
            <rFont val="Tahoma"/>
            <family val="2"/>
            <charset val="238"/>
          </rPr>
          <t>A rádióberendezés üzemi fix vevőfrekvenciája MHz-ben</t>
        </r>
      </text>
    </comment>
    <comment ref="R1" authorId="0">
      <text>
        <r>
          <rPr>
            <b/>
            <sz val="9"/>
            <color indexed="81"/>
            <rFont val="Tahoma"/>
            <family val="2"/>
            <charset val="238"/>
          </rPr>
          <t>A fix frekvenciához tartozó adásmód jelölése az RR szerint</t>
        </r>
      </text>
    </comment>
  </commentList>
</comments>
</file>

<file path=xl/comments3.xml><?xml version="1.0" encoding="utf-8"?>
<comments xmlns="http://schemas.openxmlformats.org/spreadsheetml/2006/main">
  <authors>
    <author>czuczy</author>
  </authors>
  <commentLis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>Évi időszakos üzemeltetés kezdete mm.dd. formátumban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Évi időszakos üzemeltetés vége mm.dd. formátumban</t>
        </r>
      </text>
    </comment>
    <comment ref="L1" authorId="0">
      <text>
        <r>
          <rPr>
            <b/>
            <sz val="9"/>
            <color indexed="81"/>
            <rFont val="Tahoma"/>
            <family val="2"/>
            <charset val="238"/>
          </rPr>
          <t>A berendezés üzembe helyezésének ideje.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" authorId="0">
      <text>
        <r>
          <rPr>
            <b/>
            <sz val="9"/>
            <color indexed="81"/>
            <rFont val="Tahoma"/>
            <family val="2"/>
            <charset val="238"/>
          </rPr>
          <t>Állandóhelyű állomás közigazgatási címe</t>
        </r>
      </text>
    </comment>
    <comment ref="Q1" authorId="0">
      <text>
        <r>
          <rPr>
            <b/>
            <sz val="9"/>
            <color indexed="81"/>
            <rFont val="Tahoma"/>
            <family val="2"/>
            <charset val="238"/>
          </rPr>
          <t>425000 &lt; Eov Y &lt; 938000</t>
        </r>
      </text>
    </comment>
    <comment ref="R1" authorId="0">
      <text>
        <r>
          <rPr>
            <b/>
            <sz val="9"/>
            <color indexed="81"/>
            <rFont val="Tahoma"/>
            <family val="2"/>
            <charset val="238"/>
          </rPr>
          <t>42000 &lt; Eov X &lt; 365000</t>
        </r>
      </text>
    </comment>
    <comment ref="S1" authorId="0">
      <text>
        <r>
          <rPr>
            <b/>
            <sz val="9"/>
            <color indexed="81"/>
            <rFont val="Tahoma"/>
            <family val="2"/>
            <charset val="238"/>
          </rPr>
          <t>Telephely tengerszint feletti magassága
50&lt; tf &lt;1024</t>
        </r>
      </text>
    </comment>
    <comment ref="T1" authorId="0">
      <text>
        <r>
          <rPr>
            <b/>
            <sz val="9"/>
            <color indexed="81"/>
            <rFont val="Tahoma"/>
            <family val="2"/>
            <charset val="238"/>
          </rPr>
          <t>Az antenna föld feletti magassága (m)</t>
        </r>
      </text>
    </comment>
    <comment ref="W1" authorId="0">
      <text>
        <r>
          <rPr>
            <b/>
            <sz val="9"/>
            <color indexed="81"/>
            <rFont val="Tahoma"/>
            <family val="2"/>
            <charset val="238"/>
          </rPr>
          <t>Antenna nyeresége dB-ben</t>
        </r>
      </text>
    </comment>
    <comment ref="X1" authorId="0">
      <text>
        <r>
          <rPr>
            <b/>
            <sz val="9"/>
            <color indexed="81"/>
            <rFont val="Tahoma"/>
            <family val="2"/>
            <charset val="238"/>
          </rPr>
          <t>Antenna polarizáció</t>
        </r>
      </text>
    </comment>
    <comment ref="Y1" authorId="0">
      <text>
        <r>
          <rPr>
            <b/>
            <sz val="9"/>
            <color indexed="81"/>
            <rFont val="Tahoma"/>
            <family val="2"/>
            <charset val="238"/>
          </rPr>
          <t>Állandóhelyű állomás sugárzási iránya (ND, 0-359, 0 fok=Észak)</t>
        </r>
      </text>
    </comment>
    <comment ref="Z1" authorId="0">
      <text>
        <r>
          <rPr>
            <b/>
            <sz val="9"/>
            <color indexed="81"/>
            <rFont val="Tahoma"/>
            <family val="2"/>
            <charset val="238"/>
          </rPr>
          <t>kisugárzott teljesítmény  (ERP, W)</t>
        </r>
      </text>
    </comment>
    <comment ref="AA1" authorId="0">
      <text>
        <r>
          <rPr>
            <b/>
            <sz val="9"/>
            <color indexed="81"/>
            <rFont val="Tahoma"/>
            <family val="2"/>
            <charset val="238"/>
          </rPr>
          <t>Állomás ellátási területe, sugara (km)</t>
        </r>
      </text>
    </comment>
    <comment ref="AB1" authorId="0">
      <text>
        <r>
          <rPr>
            <b/>
            <sz val="9"/>
            <color indexed="81"/>
            <rFont val="Tahoma"/>
            <family val="2"/>
            <charset val="238"/>
          </rPr>
          <t>Állandóhelyű állomás ATIS kódja</t>
        </r>
      </text>
    </comment>
    <comment ref="AH1" authorId="0">
      <text>
        <r>
          <rPr>
            <b/>
            <sz val="9"/>
            <color indexed="81"/>
            <rFont val="Tahoma"/>
            <family val="2"/>
            <charset val="238"/>
          </rPr>
          <t>Az adóberendezés maximális névleges teljesítménye</t>
        </r>
      </text>
    </comment>
    <comment ref="AI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 rádióberendezés üzemi frekvenciasávja MHz-ben, amelyben a kezelő választhat üzemi csatornát
</t>
        </r>
      </text>
    </comment>
    <comment ref="AJ1" authorId="0">
      <text>
        <r>
          <rPr>
            <b/>
            <sz val="9"/>
            <color indexed="81"/>
            <rFont val="Tahoma"/>
            <family val="2"/>
            <charset val="238"/>
          </rPr>
          <t>üzemi frekvenciasávja MHz-ben, amelyben a kezelő választhat üzemi csatornát</t>
        </r>
      </text>
    </comment>
    <comment ref="AK1" authorId="0">
      <text>
        <r>
          <rPr>
            <b/>
            <sz val="9"/>
            <color indexed="81"/>
            <rFont val="Tahoma"/>
            <family val="2"/>
            <charset val="238"/>
          </rPr>
          <t>az adásmód jelölése az RR szerint</t>
        </r>
      </text>
    </comment>
    <comment ref="AL1" authorId="0">
      <text>
        <r>
          <rPr>
            <b/>
            <sz val="9"/>
            <color indexed="81"/>
            <rFont val="Tahoma"/>
            <family val="2"/>
            <charset val="238"/>
          </rPr>
          <t>A rádióberendezés fix üzemi adó frekvenciája MHz-ben</t>
        </r>
      </text>
    </comment>
    <comment ref="AM1" authorId="0">
      <text>
        <r>
          <rPr>
            <b/>
            <sz val="9"/>
            <color indexed="81"/>
            <rFont val="Tahoma"/>
            <family val="2"/>
            <charset val="238"/>
          </rPr>
          <t>A rádióberendezés üzemi fix vevőfrekvenciája MHz-ben</t>
        </r>
      </text>
    </comment>
    <comment ref="AN1" authorId="0">
      <text>
        <r>
          <rPr>
            <b/>
            <sz val="9"/>
            <color indexed="81"/>
            <rFont val="Tahoma"/>
            <family val="2"/>
            <charset val="238"/>
          </rPr>
          <t>A fix frekvenciához tartozó adásmód jelölése az RR szerint</t>
        </r>
      </text>
    </comment>
  </commentList>
</comments>
</file>

<file path=xl/sharedStrings.xml><?xml version="1.0" encoding="utf-8"?>
<sst xmlns="http://schemas.openxmlformats.org/spreadsheetml/2006/main" count="8037" uniqueCount="4020">
  <si>
    <t>Kérelem</t>
  </si>
  <si>
    <t>Jármű_Kód</t>
  </si>
  <si>
    <t>Hívójel</t>
  </si>
  <si>
    <t>Kétnyelvű</t>
  </si>
  <si>
    <t>Üzemidő</t>
  </si>
  <si>
    <t>Díjkedvezmény</t>
  </si>
  <si>
    <t>Ok</t>
  </si>
  <si>
    <t>Mérték</t>
  </si>
  <si>
    <t>Joghely</t>
  </si>
  <si>
    <t>FixCím</t>
  </si>
  <si>
    <t>EOV_Y</t>
  </si>
  <si>
    <t>EOV_X</t>
  </si>
  <si>
    <t>Tf_m</t>
  </si>
  <si>
    <t>Jármű_többségi_Tulajdonos_Neve</t>
  </si>
  <si>
    <t>Jármű_többségi_Tulajdonos_Címe</t>
  </si>
  <si>
    <t>Jármű_Üzemeltető_Neve</t>
  </si>
  <si>
    <t>Jármű_Üzemeltető_Címe</t>
  </si>
  <si>
    <t>JárműKorábbiNeve</t>
  </si>
  <si>
    <t>KorábbiHívójel</t>
  </si>
  <si>
    <t>Lajstromjel</t>
  </si>
  <si>
    <t>Ált_Jármű_Osztály</t>
  </si>
  <si>
    <t>Egyedi_Jármű_Osztály1</t>
  </si>
  <si>
    <t>Egyedi_Jármű_Osztály2</t>
  </si>
  <si>
    <t>HajóMéret</t>
  </si>
  <si>
    <t>Létszám</t>
  </si>
  <si>
    <t>Rádiótel_C</t>
  </si>
  <si>
    <t>Rtelex_D</t>
  </si>
  <si>
    <t>OBS_O</t>
  </si>
  <si>
    <t>Fax_P</t>
  </si>
  <si>
    <t>RadióTáv_R</t>
  </si>
  <si>
    <t>VHF</t>
  </si>
  <si>
    <t>DSC</t>
  </si>
  <si>
    <t>Inms_A</t>
  </si>
  <si>
    <t>Inms_B</t>
  </si>
  <si>
    <t>Inms_C</t>
  </si>
  <si>
    <t>Inms_M</t>
  </si>
  <si>
    <t>Egyéb</t>
  </si>
  <si>
    <t>Szolgálat_Jellege</t>
  </si>
  <si>
    <t>Szolgálat_JellegeKieg</t>
  </si>
  <si>
    <t>KontaktNeve</t>
  </si>
  <si>
    <t>KontaktCíme</t>
  </si>
  <si>
    <t>Kont_Tel</t>
  </si>
  <si>
    <t>Kont_Tel24</t>
  </si>
  <si>
    <t>Kont_Fax</t>
  </si>
  <si>
    <t>EPiR_Id</t>
  </si>
  <si>
    <t>EPiRB_db</t>
  </si>
  <si>
    <t>EPiRBHexId</t>
  </si>
  <si>
    <t>EPiRB_A</t>
  </si>
  <si>
    <t>EPiRB_B</t>
  </si>
  <si>
    <t>EPiRB_C</t>
  </si>
  <si>
    <t>EPiRB_D</t>
  </si>
  <si>
    <t>EPiRB_E</t>
  </si>
  <si>
    <t>EPiRB_F</t>
  </si>
  <si>
    <t>EPiRB_G</t>
  </si>
  <si>
    <t>MMSI_Csoport</t>
  </si>
  <si>
    <t>AAIC</t>
  </si>
  <si>
    <t>AAICforInms</t>
  </si>
  <si>
    <t>InmarsatSzám1</t>
  </si>
  <si>
    <t>InmarsatSzám2</t>
  </si>
  <si>
    <t>InmarsatSzám3</t>
  </si>
  <si>
    <t>InmarsatSzám4</t>
  </si>
  <si>
    <t>InmarsatSzám5</t>
  </si>
  <si>
    <t>InmarsatSzám6</t>
  </si>
  <si>
    <t>InmarsatSzám7</t>
  </si>
  <si>
    <t>InmarsatSzám8</t>
  </si>
  <si>
    <t>Engedélyes_J</t>
  </si>
  <si>
    <t>Személy</t>
  </si>
  <si>
    <t>Kérem válasszon!</t>
  </si>
  <si>
    <t>Nem</t>
  </si>
  <si>
    <t>HX-Időszakos nappali és éjszakai üzem</t>
  </si>
  <si>
    <t>kísérleti üzemeltetés</t>
  </si>
  <si>
    <t>2.§ (1) f)</t>
  </si>
  <si>
    <t>BS - Uszáj és kotróhajó saját meghajtással</t>
  </si>
  <si>
    <t>CAB - Partmenti forgalmat bonyolító hajó</t>
  </si>
  <si>
    <t>OT - Olyan állomás, amely kizárólag a kérdéses szolgálattal összefüggő szolgálati levelezést bonyolít le</t>
  </si>
  <si>
    <t>Igen</t>
  </si>
  <si>
    <t>FC - Parti állomás</t>
  </si>
  <si>
    <t>FV - Halász hajó</t>
  </si>
  <si>
    <t>-</t>
  </si>
  <si>
    <t>Kommunikációs eszköz</t>
  </si>
  <si>
    <t>AIS rendszer</t>
  </si>
  <si>
    <t>Gyártó</t>
  </si>
  <si>
    <t>bertipus</t>
  </si>
  <si>
    <t>Budapest</t>
  </si>
  <si>
    <t>Új Rádióengedély kérelem</t>
  </si>
  <si>
    <t>FP - Kikötői állomás</t>
  </si>
  <si>
    <t>MM - Kereskedelmi hajó</t>
  </si>
  <si>
    <t>ACV - Légpárnás hajó</t>
  </si>
  <si>
    <t>Mentő eszköz</t>
  </si>
  <si>
    <t>COSPAS-SARSAT</t>
  </si>
  <si>
    <t>Kérem adja meg!</t>
  </si>
  <si>
    <t>Aba</t>
  </si>
  <si>
    <t>Rádióengedély módosítás</t>
  </si>
  <si>
    <t>MO - Mozgóállomás</t>
  </si>
  <si>
    <t>NS - Hadi hajó</t>
  </si>
  <si>
    <t>AUX - Segédhajó</t>
  </si>
  <si>
    <t>Vészjelző</t>
  </si>
  <si>
    <t>EPIRB vészjeladó</t>
  </si>
  <si>
    <t>GLOBALFIX</t>
  </si>
  <si>
    <t>Abádszalók</t>
  </si>
  <si>
    <t>MR - Rádiólokációs mozgóállomás</t>
  </si>
  <si>
    <t>GV - Szerviz hajó</t>
  </si>
  <si>
    <t>AVI - Parancsvivő jármű</t>
  </si>
  <si>
    <t>Egyéb eszköz</t>
  </si>
  <si>
    <t xml:space="preserve">PLC Personal Locator Beacons </t>
  </si>
  <si>
    <t>AllTek</t>
  </si>
  <si>
    <t>NAUTICAST A1 TRANSPONDER</t>
  </si>
  <si>
    <t>Abaliget</t>
  </si>
  <si>
    <t>MS - Hajóállomás</t>
  </si>
  <si>
    <t>PL - Kedvtelési célú hajó</t>
  </si>
  <si>
    <t>BAR - Uszály, dereglye</t>
  </si>
  <si>
    <t>Fedélzeti távközlés</t>
  </si>
  <si>
    <t>Alphatron</t>
  </si>
  <si>
    <t>R-4-203 INLAND AIS 0735/10</t>
  </si>
  <si>
    <t>Abasár</t>
  </si>
  <si>
    <t>NL - Tengeri rádiónavigációs helyhez kötött állomás</t>
  </si>
  <si>
    <t>SV - Mentő hajó</t>
  </si>
  <si>
    <t>BLK – Ömlesztett árú szállító</t>
  </si>
  <si>
    <t>Hajó rádió</t>
  </si>
  <si>
    <t>BRG</t>
  </si>
  <si>
    <t>AMEC-PLOMO 500</t>
  </si>
  <si>
    <t>Abaújalpár</t>
  </si>
  <si>
    <t>NR - Tengeri rádiónavigációs helyhez kötött állomás</t>
  </si>
  <si>
    <t>NF - Belföldi Folyami hajó</t>
  </si>
  <si>
    <t>BLN - Bálnavadász hajó</t>
  </si>
  <si>
    <t>Hajófedélzeti radar</t>
  </si>
  <si>
    <t>DEBEG</t>
  </si>
  <si>
    <t>JMA 606</t>
  </si>
  <si>
    <t>Abaújkér</t>
  </si>
  <si>
    <t>OD - Oceanográfiai adatállomás</t>
  </si>
  <si>
    <t>XX - Nem kategorizált</t>
  </si>
  <si>
    <t>BLS - Bouy ship</t>
  </si>
  <si>
    <t>Hajó-hajó közötti kommunikáció</t>
  </si>
  <si>
    <t xml:space="preserve">DIGITAL YACHT </t>
  </si>
  <si>
    <t>JMA 609</t>
  </si>
  <si>
    <t>Abaújlak</t>
  </si>
  <si>
    <t>OE - Oceanográfiai adatlekérdező állomás</t>
  </si>
  <si>
    <t>OF - Partmenti hajó</t>
  </si>
  <si>
    <t xml:space="preserve">BTA - Úszó gyár </t>
  </si>
  <si>
    <t>Időjárás radar</t>
  </si>
  <si>
    <t>FURUNO</t>
  </si>
  <si>
    <t>JRC JMA 610</t>
  </si>
  <si>
    <t>Abaújszántó</t>
  </si>
  <si>
    <t>RM - Tengeri rádiónavigációs mozgóállomás</t>
  </si>
  <si>
    <t>CA - Áruszállító</t>
  </si>
  <si>
    <t>Kutatás-mentés</t>
  </si>
  <si>
    <t>Garmin</t>
  </si>
  <si>
    <t>FM 05-165 /MAROS/</t>
  </si>
  <si>
    <t>Abaújszolnok</t>
  </si>
  <si>
    <t>RN - Rádiónavigációs helyhez kötött állomás</t>
  </si>
  <si>
    <t>BX - Uszáj és kotróhajó meghajtás nélkül</t>
  </si>
  <si>
    <t>Mentési célra szolgáló eszköz, vészjeladó</t>
  </si>
  <si>
    <t>GME</t>
  </si>
  <si>
    <t>Abaújvár</t>
  </si>
  <si>
    <t>TG - Hajó földi állomás</t>
  </si>
  <si>
    <t>CA - Áruszállító hajó</t>
  </si>
  <si>
    <t>CBL - Kábelfektető hajó</t>
  </si>
  <si>
    <t>Nemzetközi vész- és hívócsatorna</t>
  </si>
  <si>
    <t>ICOM</t>
  </si>
  <si>
    <t>Abda</t>
  </si>
  <si>
    <t>PA - Utasszállító hajó</t>
  </si>
  <si>
    <t>CGT - Parti őrség</t>
  </si>
  <si>
    <t>Radar</t>
  </si>
  <si>
    <t>KANNAD</t>
  </si>
  <si>
    <t>SmarterTRACK AIT250</t>
  </si>
  <si>
    <t>Abod</t>
  </si>
  <si>
    <t>CHA - Uszály, másodhajó</t>
  </si>
  <si>
    <t>Válaszjeladó</t>
  </si>
  <si>
    <t>KELVIN HUGHES</t>
  </si>
  <si>
    <t>1954C</t>
  </si>
  <si>
    <t>Abony</t>
  </si>
  <si>
    <t>CHM - Vegyi árú szállító</t>
  </si>
  <si>
    <t>Vész- és biztonsági összeköttetés</t>
  </si>
  <si>
    <t xml:space="preserve">LOWRANCE </t>
  </si>
  <si>
    <t>FM 2721</t>
  </si>
  <si>
    <t>Ábrahámhegy</t>
  </si>
  <si>
    <t>CHR - Vonóhálós halászhajó</t>
  </si>
  <si>
    <t>VHF kommunikáció</t>
  </si>
  <si>
    <t>Maxon</t>
  </si>
  <si>
    <t>FR 8062</t>
  </si>
  <si>
    <t>Ács</t>
  </si>
  <si>
    <t>CIM - Cementszállító</t>
  </si>
  <si>
    <t xml:space="preserve">McMURDO </t>
  </si>
  <si>
    <t>FR-7040D</t>
  </si>
  <si>
    <t>Acsa</t>
  </si>
  <si>
    <t>CIT - Tanker</t>
  </si>
  <si>
    <t xml:space="preserve">MIDLAND </t>
  </si>
  <si>
    <t>FR-7041R</t>
  </si>
  <si>
    <t>Acsád</t>
  </si>
  <si>
    <t>COA - Szénszállító</t>
  </si>
  <si>
    <t>Milltech</t>
  </si>
  <si>
    <t>FURUNO RHRS 2002</t>
  </si>
  <si>
    <t>Acsalag</t>
  </si>
  <si>
    <t>CON - Konténerszállító</t>
  </si>
  <si>
    <t>Minix</t>
  </si>
  <si>
    <t>FURUNO-2002</t>
  </si>
  <si>
    <t>Ácsteszér</t>
  </si>
  <si>
    <t>CO - Hivatalos levelezést folytató állomás</t>
  </si>
  <si>
    <t>COR - Korvett</t>
  </si>
  <si>
    <t xml:space="preserve">MOTOROLA </t>
  </si>
  <si>
    <t>RHRS 2005RC TFT</t>
  </si>
  <si>
    <t>Adács</t>
  </si>
  <si>
    <t>CRO - Cirkáló</t>
  </si>
  <si>
    <t xml:space="preserve">NAUTICAST </t>
  </si>
  <si>
    <t>RHRS 2014</t>
  </si>
  <si>
    <t>Ádánd</t>
  </si>
  <si>
    <t>CV - Csak valamely magán társaság forgalmát lebonyolító állomás</t>
  </si>
  <si>
    <t>CTR – Egyárbocos vitorlás</t>
  </si>
  <si>
    <t>NAVMAN</t>
  </si>
  <si>
    <t>AIS 600 AIS</t>
  </si>
  <si>
    <t>Adásztevel</t>
  </si>
  <si>
    <t>FS - Kizárólag életvédelmi célból létesített helyhezkötött állomás</t>
  </si>
  <si>
    <t>DES - Romboló</t>
  </si>
  <si>
    <t xml:space="preserve">NEPTUNE </t>
  </si>
  <si>
    <t>GMR 18XHD</t>
  </si>
  <si>
    <t>Adony</t>
  </si>
  <si>
    <t>AX - Légiforgalom biztonságával kapcsolatos információkat sugárzó állandóhelyű állomás</t>
  </si>
  <si>
    <t>DIV - Búvár hajó</t>
  </si>
  <si>
    <t>Jhely</t>
  </si>
  <si>
    <t>Kedv.</t>
  </si>
  <si>
    <t>GMR 24XHD</t>
  </si>
  <si>
    <t>Adorjánháza</t>
  </si>
  <si>
    <t>CP - Nyilvános levelezést folytató állomás</t>
  </si>
  <si>
    <t>DMN - Aknaszedő</t>
  </si>
  <si>
    <t>ÁNTSz</t>
  </si>
  <si>
    <t>2.§ (3) e)</t>
  </si>
  <si>
    <t>OCEAN SIGNAL</t>
  </si>
  <si>
    <t>MT403G</t>
  </si>
  <si>
    <t>Adorjás</t>
  </si>
  <si>
    <t>AS - Adaptív állomás rendszer</t>
  </si>
  <si>
    <t>DOU - Vám hajó</t>
  </si>
  <si>
    <t>árvíz- és belvízvédelmi szervezet</t>
  </si>
  <si>
    <t>2.§ (3) g)</t>
  </si>
  <si>
    <t>OCEANSAT</t>
  </si>
  <si>
    <t>IC-23</t>
  </si>
  <si>
    <t>Ág</t>
  </si>
  <si>
    <t>CR - Korlátozott nyilvános forgalmat bonyolító állomás</t>
  </si>
  <si>
    <t>DRG - Kotró hajó</t>
  </si>
  <si>
    <t>hírközlési hatóság</t>
  </si>
  <si>
    <t>2.§ (1) b)</t>
  </si>
  <si>
    <t>PRESIDENT</t>
  </si>
  <si>
    <t>IC-411</t>
  </si>
  <si>
    <t>Ágasegyháza</t>
  </si>
  <si>
    <t>HP - Nagy magasságban használt állandóhelyű állomás</t>
  </si>
  <si>
    <t>DRY – Száraz árú szállító</t>
  </si>
  <si>
    <t>karitatív szolgálat</t>
  </si>
  <si>
    <t>2.§ (3) c)</t>
  </si>
  <si>
    <t>RAYMARINE</t>
  </si>
  <si>
    <t>IC-718HF</t>
  </si>
  <si>
    <t>Ágfalva</t>
  </si>
  <si>
    <t>MX - Állandóhelyű állomás meteorológiai információk átvitelére</t>
  </si>
  <si>
    <t>DUN – Kétárbocos gyors hajó</t>
  </si>
  <si>
    <t>SPERRY</t>
  </si>
  <si>
    <t>IC-M 505</t>
  </si>
  <si>
    <t>Aggtelek</t>
  </si>
  <si>
    <t>PX - Állandóhelyű állomás sajtó célú információk átvitelére</t>
  </si>
  <si>
    <t>ECO - Oktató hajó</t>
  </si>
  <si>
    <t>kórház, klinika</t>
  </si>
  <si>
    <t>2.§ (3) d)</t>
  </si>
  <si>
    <t>STANDARD HORIZON</t>
  </si>
  <si>
    <t>IC-M1EURO</t>
  </si>
  <si>
    <t>Agyagosszergény</t>
  </si>
  <si>
    <t>RC - Nem irányitott rádiónyaláb</t>
  </si>
  <si>
    <t>ESC - Kísérő hajó</t>
  </si>
  <si>
    <t>közoktatás, felsőfokú oktatás</t>
  </si>
  <si>
    <t>2.§ (4)</t>
  </si>
  <si>
    <t xml:space="preserve">TRUE HEADING </t>
  </si>
  <si>
    <t>IC-M23</t>
  </si>
  <si>
    <t>Ajak</t>
  </si>
  <si>
    <t>RD - Irányitott rádiónyaláb</t>
  </si>
  <si>
    <t>EXP - Kutató/túlélő jármű</t>
  </si>
  <si>
    <t>Külképviselet</t>
  </si>
  <si>
    <t>2.§ (1) a)</t>
  </si>
  <si>
    <t>Yaesu</t>
  </si>
  <si>
    <t>IC-M31</t>
  </si>
  <si>
    <t>Ajka</t>
  </si>
  <si>
    <t>RG - rádióiránymérő állomás</t>
  </si>
  <si>
    <t>FBT - Komp</t>
  </si>
  <si>
    <t>mentőszolgálat</t>
  </si>
  <si>
    <t>2.§ (3) a)</t>
  </si>
  <si>
    <t>IC-M323</t>
  </si>
  <si>
    <t>Aka</t>
  </si>
  <si>
    <t>RT - forgó rádiónyaláb</t>
  </si>
  <si>
    <t>FPS - Gyors őrhajó</t>
  </si>
  <si>
    <t>meteorológiai szolgálat</t>
  </si>
  <si>
    <t>2.§ (3) h)</t>
  </si>
  <si>
    <t>IC-M33</t>
  </si>
  <si>
    <t>Akasztó</t>
  </si>
  <si>
    <t>SP - Passzív állomás meteorológiai szolgálat céljaira</t>
  </si>
  <si>
    <t>FRG - Hűtőhajó</t>
  </si>
  <si>
    <t>tűzoltóság</t>
  </si>
  <si>
    <t>2.§ (3)  i)</t>
  </si>
  <si>
    <t>IC-M35</t>
  </si>
  <si>
    <t>Alacska</t>
  </si>
  <si>
    <t>ST - Troposzférikus terjedés állandóhelyű állomása</t>
  </si>
  <si>
    <t>FRM - Időjárás hajó</t>
  </si>
  <si>
    <t>Alap</t>
  </si>
  <si>
    <t>IM - IMT állomás a mozgószolgálatban</t>
  </si>
  <si>
    <t>FRT - Fregatt</t>
  </si>
  <si>
    <t>IC-M401</t>
  </si>
  <si>
    <t>Alattyán</t>
  </si>
  <si>
    <t>FRU - Gyümölcsszállító</t>
  </si>
  <si>
    <t>Albertirsa</t>
  </si>
  <si>
    <t>FSO - Úszó áruraktár</t>
  </si>
  <si>
    <t>IC-M401 EURO</t>
  </si>
  <si>
    <t>Alcsútdoboz</t>
  </si>
  <si>
    <t>GEN - Általános szállító hajó</t>
  </si>
  <si>
    <t>Aldebrő</t>
  </si>
  <si>
    <t>GOL - Szkúner</t>
  </si>
  <si>
    <t>IC-M411</t>
  </si>
  <si>
    <t>Algyő</t>
  </si>
  <si>
    <t>GRC - Gabonaszállító</t>
  </si>
  <si>
    <t>IC-M421</t>
  </si>
  <si>
    <t>Alibánfa</t>
  </si>
  <si>
    <t xml:space="preserve">H24-Folyamatos </t>
  </si>
  <si>
    <t>GRF - Úszó daru</t>
  </si>
  <si>
    <t>IC-M503</t>
  </si>
  <si>
    <t>Almamellék</t>
  </si>
  <si>
    <t>H16-16 órás szolgálat</t>
  </si>
  <si>
    <t>GS - Hadi hajó</t>
  </si>
  <si>
    <t>IC-M73</t>
  </si>
  <si>
    <t xml:space="preserve">Almásfüzitő </t>
  </si>
  <si>
    <t>H8-8 órás szolgálat</t>
  </si>
  <si>
    <t>HOP - Kórház Hajó</t>
  </si>
  <si>
    <t>IC-M801E</t>
  </si>
  <si>
    <t>Almásháza</t>
  </si>
  <si>
    <t>HYD - Vízrajzi hajó</t>
  </si>
  <si>
    <t>M603</t>
  </si>
  <si>
    <t>Almáskamarás</t>
  </si>
  <si>
    <t>HJ-Nappali</t>
  </si>
  <si>
    <t>ICE - Jégtörő</t>
  </si>
  <si>
    <t>RESCUER 2</t>
  </si>
  <si>
    <t>Almáskeresztúr</t>
  </si>
  <si>
    <t>HN-Éjszakai szolgálat</t>
  </si>
  <si>
    <t>ICN - Szemét égető hajó</t>
  </si>
  <si>
    <t>Safelink AIS SART</t>
  </si>
  <si>
    <t>Álmosd</t>
  </si>
  <si>
    <t>INS - Vizsgáló hajó</t>
  </si>
  <si>
    <t>Alsóberecki</t>
  </si>
  <si>
    <t>LAN - Homár halász</t>
  </si>
  <si>
    <t>SAFELINK PRO PLB</t>
  </si>
  <si>
    <t>Alsóbogát</t>
  </si>
  <si>
    <t>LOU - Vitorlás halászhajó</t>
  </si>
  <si>
    <t>SAFELINK R10</t>
  </si>
  <si>
    <t>Alsódobsza</t>
  </si>
  <si>
    <t>MOR - Tőkehal halászhajó</t>
  </si>
  <si>
    <t>SAFELINK R-10  AIS SART</t>
  </si>
  <si>
    <t>Alsógagy</t>
  </si>
  <si>
    <t>MOU - Aknafektető</t>
  </si>
  <si>
    <t>SAFELINK SOLO PLB</t>
  </si>
  <si>
    <t>Alsómocsolád</t>
  </si>
  <si>
    <t>MTB - Motoros hajó</t>
  </si>
  <si>
    <t>SAFELINK SPORTPRO</t>
  </si>
  <si>
    <t>Alsónána</t>
  </si>
  <si>
    <t>NET - Pollution vessel</t>
  </si>
  <si>
    <t>SAFELINK SPORTPRO+ GPS EPIRB PLB</t>
  </si>
  <si>
    <t>Alsónémedi</t>
  </si>
  <si>
    <t>NVP - Naviplane</t>
  </si>
  <si>
    <t>RSR-1000</t>
  </si>
  <si>
    <t>Alsónemesapáti</t>
  </si>
  <si>
    <t>OBO - Érc és olaj szállító</t>
  </si>
  <si>
    <t>BORADBAND 3G RADAR</t>
  </si>
  <si>
    <t>Alsónyék</t>
  </si>
  <si>
    <t>OIL - Olajszállító</t>
  </si>
  <si>
    <t>BORADBAND 4G RADAR</t>
  </si>
  <si>
    <t>Alsóörs</t>
  </si>
  <si>
    <t>OSC - Oceangraphic ship</t>
  </si>
  <si>
    <t>LINK 8 DSC VHF</t>
  </si>
  <si>
    <t>Alsópáhok</t>
  </si>
  <si>
    <t>OSV - Ocean - station vessel</t>
  </si>
  <si>
    <t>LINK-5 DSC VHF</t>
  </si>
  <si>
    <t>Alsópetény</t>
  </si>
  <si>
    <t>PA - Utasszállító</t>
  </si>
  <si>
    <t>LVR-250</t>
  </si>
  <si>
    <t>Alsórajk</t>
  </si>
  <si>
    <t>PAQ - Óceánjáró</t>
  </si>
  <si>
    <t>PM-160</t>
  </si>
  <si>
    <t>Alsóregmec</t>
  </si>
  <si>
    <t>PBE - Élőállat szállító</t>
  </si>
  <si>
    <t>SL-25</t>
  </si>
  <si>
    <t>Alsószenterzsébet</t>
  </si>
  <si>
    <t>PCH - Uszályszállító</t>
  </si>
  <si>
    <t>G5 SMARTFIND 406 GPS</t>
  </si>
  <si>
    <t>Alsószentiván</t>
  </si>
  <si>
    <t>PER - Fúró egység</t>
  </si>
  <si>
    <t>GP 78-360 A</t>
  </si>
  <si>
    <t>Alsószentmárton</t>
  </si>
  <si>
    <t>PH - Halászhajó</t>
  </si>
  <si>
    <t>MIDLAND NEPTUNE 100</t>
  </si>
  <si>
    <t>Alsószölnök</t>
  </si>
  <si>
    <t>PHA - Világító hajó</t>
  </si>
  <si>
    <t>MIDLAND NEW NEPTUN</t>
  </si>
  <si>
    <t>Alsószuha</t>
  </si>
  <si>
    <t>PHR - Világító torony</t>
  </si>
  <si>
    <t>COMAR AIS B TRANSPONDER</t>
  </si>
  <si>
    <t>Alsótelekes</t>
  </si>
  <si>
    <t>PHS - Őrhalász</t>
  </si>
  <si>
    <t>MARINER 55</t>
  </si>
  <si>
    <t>Alsótold</t>
  </si>
  <si>
    <t>PLE - Platform</t>
  </si>
  <si>
    <t>CP040</t>
  </si>
  <si>
    <t>Alsóújlak</t>
  </si>
  <si>
    <t>PLT - Révkalauz hajó</t>
  </si>
  <si>
    <t>CP140</t>
  </si>
  <si>
    <t>Alsóvadász</t>
  </si>
  <si>
    <t>PMP - Tűzoltó</t>
  </si>
  <si>
    <t>GM-300</t>
  </si>
  <si>
    <t>Alsózsolca</t>
  </si>
  <si>
    <t>PMX - Szállító és utas szállító</t>
  </si>
  <si>
    <t>GP300</t>
  </si>
  <si>
    <t>Ambrózfalva</t>
  </si>
  <si>
    <t>PON - Ponton</t>
  </si>
  <si>
    <t>MM-304BB</t>
  </si>
  <si>
    <t>Anarcs</t>
  </si>
  <si>
    <t>PTA - Repülő hordozó</t>
  </si>
  <si>
    <t>A1 INLAND AIS CLASS</t>
  </si>
  <si>
    <t>Andocs</t>
  </si>
  <si>
    <t>PTH - Helikopterszállító</t>
  </si>
  <si>
    <t>NAUTICAST A2</t>
  </si>
  <si>
    <t>Andornaktálya</t>
  </si>
  <si>
    <t>RAM - Mentőhajó</t>
  </si>
  <si>
    <t>Andrásfa</t>
  </si>
  <si>
    <t>RAV - Ellátó hajó</t>
  </si>
  <si>
    <t>Annavölgy</t>
  </si>
  <si>
    <t>ROC - Kőtörő</t>
  </si>
  <si>
    <t>Apácatorna</t>
  </si>
  <si>
    <t>ROU - RoRo hajó</t>
  </si>
  <si>
    <t>Apagy</t>
  </si>
  <si>
    <t>SAU - Mentő hajó</t>
  </si>
  <si>
    <t>Apaj</t>
  </si>
  <si>
    <t>SEC - Készenléti hajó</t>
  </si>
  <si>
    <t>Aparhant</t>
  </si>
  <si>
    <t>SLO - Őrhajó/ágyúnaszád</t>
  </si>
  <si>
    <t>Apátfalva</t>
  </si>
  <si>
    <t>SMN - Tengeralatt járó</t>
  </si>
  <si>
    <t>Apátistvánfalva</t>
  </si>
  <si>
    <t>SRV - Járőr hajó</t>
  </si>
  <si>
    <t>Apátvarasd</t>
  </si>
  <si>
    <t>THO - Tonhal halász</t>
  </si>
  <si>
    <t>Apc</t>
  </si>
  <si>
    <t>TPG - Gázszállító</t>
  </si>
  <si>
    <t>VHF 7200</t>
  </si>
  <si>
    <t>Áporka</t>
  </si>
  <si>
    <t>TPS - Oldószer szállító</t>
  </si>
  <si>
    <t>Apostag</t>
  </si>
  <si>
    <t>TPT - Szállító hajó</t>
  </si>
  <si>
    <t>Aranyosapáti</t>
  </si>
  <si>
    <t>TPW - Faáru szállító</t>
  </si>
  <si>
    <t>NX 2000</t>
  </si>
  <si>
    <t>Aranyosgadány</t>
  </si>
  <si>
    <t>TRA - Alkalmi teherhajó</t>
  </si>
  <si>
    <t>Arka</t>
  </si>
  <si>
    <t>TUG - Toló/vontató hajó</t>
  </si>
  <si>
    <t xml:space="preserve">E100G </t>
  </si>
  <si>
    <t>Arló</t>
  </si>
  <si>
    <t>TVH - Járműszállító</t>
  </si>
  <si>
    <t>AIS TRANSPONDER</t>
  </si>
  <si>
    <t>Arnót</t>
  </si>
  <si>
    <t>VDO - Kilövő hajó</t>
  </si>
  <si>
    <t>COMBINED CLASS</t>
  </si>
  <si>
    <t>Ároktő</t>
  </si>
  <si>
    <t>VDT - Szárnyas hajó</t>
  </si>
  <si>
    <t>MC-800 DSC</t>
  </si>
  <si>
    <t>Árpádhalom</t>
  </si>
  <si>
    <t>VLR - Vitorlás hajó</t>
  </si>
  <si>
    <t>11S-72in.10KW</t>
  </si>
  <si>
    <t>Árpás</t>
  </si>
  <si>
    <t>YAT - Yacht</t>
  </si>
  <si>
    <t>2D-18in.2KW</t>
  </si>
  <si>
    <t xml:space="preserve">Ártánd </t>
  </si>
  <si>
    <t>XXX - Nem meghatározott</t>
  </si>
  <si>
    <t>2D-2kW,18</t>
  </si>
  <si>
    <t>Ásotthalom</t>
  </si>
  <si>
    <t>4D-24in.4KW</t>
  </si>
  <si>
    <t>Ásványráró</t>
  </si>
  <si>
    <t>5S-48in.4KW</t>
  </si>
  <si>
    <t>Aszaló</t>
  </si>
  <si>
    <t>7S-72in.4KW</t>
  </si>
  <si>
    <t>Ászár</t>
  </si>
  <si>
    <t>9S-48in.10KW</t>
  </si>
  <si>
    <t>Aszód</t>
  </si>
  <si>
    <t>AIS500 AIS CLASS B</t>
  </si>
  <si>
    <t>Aszófő</t>
  </si>
  <si>
    <t>PATHFINDER- 5S</t>
  </si>
  <si>
    <t>Áta</t>
  </si>
  <si>
    <t>RAY49E</t>
  </si>
  <si>
    <t>Átány</t>
  </si>
  <si>
    <t>RAY54E</t>
  </si>
  <si>
    <t>Atkár</t>
  </si>
  <si>
    <t>RD 418</t>
  </si>
  <si>
    <t>Attala</t>
  </si>
  <si>
    <t>RD424HD</t>
  </si>
  <si>
    <t>Babarc</t>
  </si>
  <si>
    <t>MK-1217-R</t>
  </si>
  <si>
    <t>Babarcszőlős</t>
  </si>
  <si>
    <t>RT 2048</t>
  </si>
  <si>
    <t>Babócsa</t>
  </si>
  <si>
    <t>MARIN MK-4217R</t>
  </si>
  <si>
    <t>Bábolna</t>
  </si>
  <si>
    <t>GX-1100E</t>
  </si>
  <si>
    <t>Bábonymegyer</t>
  </si>
  <si>
    <t>GX1500</t>
  </si>
  <si>
    <t>Babosdöbréte</t>
  </si>
  <si>
    <t>GX1500E</t>
  </si>
  <si>
    <t>Babót</t>
  </si>
  <si>
    <t>Bácsalmás</t>
  </si>
  <si>
    <t>GX1600E</t>
  </si>
  <si>
    <t>Bácsbokod</t>
  </si>
  <si>
    <t>GX2100</t>
  </si>
  <si>
    <t>Bácsborsód</t>
  </si>
  <si>
    <t>HX-260E</t>
  </si>
  <si>
    <t>Bácsszentgyörgy</t>
  </si>
  <si>
    <t>HX851 E</t>
  </si>
  <si>
    <t>Bácsszőlős</t>
  </si>
  <si>
    <t>AIS CARBON Pro</t>
  </si>
  <si>
    <t>Badacsonytomaj</t>
  </si>
  <si>
    <t>FT 23R</t>
  </si>
  <si>
    <t>Badacsonytördemic</t>
  </si>
  <si>
    <t>Bag</t>
  </si>
  <si>
    <t>FTL-2014</t>
  </si>
  <si>
    <t>Bagamér</t>
  </si>
  <si>
    <t>FTM-2001</t>
  </si>
  <si>
    <t>Baglad</t>
  </si>
  <si>
    <t>VX-10</t>
  </si>
  <si>
    <t>Bagod</t>
  </si>
  <si>
    <t>VX-2000</t>
  </si>
  <si>
    <t>Bágyogszovát</t>
  </si>
  <si>
    <t>Baj</t>
  </si>
  <si>
    <t>Baja</t>
  </si>
  <si>
    <t>Bajánsenye</t>
  </si>
  <si>
    <t>JFS 32-R</t>
  </si>
  <si>
    <t>Bajna</t>
  </si>
  <si>
    <t>JFS 364 C</t>
  </si>
  <si>
    <t>Bajót</t>
  </si>
  <si>
    <t>JFS 364 CM</t>
  </si>
  <si>
    <t>Bak</t>
  </si>
  <si>
    <t>JFS 932</t>
  </si>
  <si>
    <t>Bakháza</t>
  </si>
  <si>
    <t>Bakóca</t>
  </si>
  <si>
    <t>Bakonszeg</t>
  </si>
  <si>
    <t>Bakonya</t>
  </si>
  <si>
    <t>Bakonybánk</t>
  </si>
  <si>
    <t>Bakonybél</t>
  </si>
  <si>
    <t>NX1500</t>
  </si>
  <si>
    <t>Bakonycsernye</t>
  </si>
  <si>
    <t>P-110</t>
  </si>
  <si>
    <t>Bakonygyirót</t>
  </si>
  <si>
    <t>PROTEC W COMBINATED CLAS A</t>
  </si>
  <si>
    <t>Bakonyjákó</t>
  </si>
  <si>
    <t>Bakonykoppány</t>
  </si>
  <si>
    <t>Bakonykúti</t>
  </si>
  <si>
    <t>RAY 240</t>
  </si>
  <si>
    <t>Bakonynána</t>
  </si>
  <si>
    <t>RIVER RADAR MTH 7216/7/9 RT</t>
  </si>
  <si>
    <t>Bakonyoszlop</t>
  </si>
  <si>
    <t>RL-70CRC</t>
  </si>
  <si>
    <t>Bakonypéterd</t>
  </si>
  <si>
    <t>RS-8000</t>
  </si>
  <si>
    <t>Bakonypölöske</t>
  </si>
  <si>
    <t>RS-8100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</si>
  <si>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</si>
  <si>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</si>
  <si>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</si>
  <si>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</si>
  <si>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</si>
  <si>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</si>
  <si>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</si>
  <si>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</si>
  <si>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SAILOR RT 144</t>
  </si>
  <si>
    <t>Baks</t>
  </si>
  <si>
    <t>Baksa</t>
  </si>
  <si>
    <t>SAILOR RT 6248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</si>
  <si>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</si>
  <si>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</si>
  <si>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</si>
  <si>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</si>
  <si>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</si>
  <si>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</si>
  <si>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</si>
  <si>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</si>
  <si>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SMART FIND G5</t>
  </si>
  <si>
    <t>Balatonakarattya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</si>
  <si>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</si>
  <si>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</si>
  <si>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</si>
  <si>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</si>
  <si>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</si>
  <si>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</si>
  <si>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</si>
  <si>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</si>
  <si>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</si>
  <si>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</si>
  <si>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</si>
  <si>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</si>
  <si>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</si>
  <si>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</si>
  <si>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 xml:space="preserve">Balatonkeresztúr 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</si>
  <si>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</si>
  <si>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</si>
  <si>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</si>
  <si>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</si>
  <si>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</si>
  <si>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</si>
  <si>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</si>
  <si>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</si>
  <si>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 xml:space="preserve">Balatonszentgyörgy 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</si>
  <si>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</si>
  <si>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</si>
  <si>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</si>
  <si>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</si>
  <si>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</si>
  <si>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</si>
  <si>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</si>
  <si>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</si>
  <si>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</si>
  <si>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</si>
  <si>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</si>
  <si>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</si>
  <si>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</si>
  <si>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</si>
  <si>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</si>
  <si>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</si>
  <si>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</si>
  <si>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</si>
  <si>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</si>
  <si>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</si>
  <si>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</si>
  <si>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</si>
  <si>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 xml:space="preserve">Baracs 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</si>
  <si>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</si>
  <si>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</si>
  <si>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</si>
  <si>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</si>
  <si>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</si>
  <si>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</si>
  <si>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</si>
  <si>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</si>
  <si>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</si>
  <si>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</si>
  <si>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</si>
  <si>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</si>
  <si>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</si>
  <si>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</si>
  <si>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</si>
  <si>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</si>
  <si>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</si>
  <si>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</si>
  <si>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</si>
  <si>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</si>
  <si>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</si>
  <si>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</si>
  <si>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</si>
  <si>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</si>
  <si>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</si>
  <si>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</si>
  <si>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</si>
  <si>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</si>
  <si>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</si>
  <si>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</si>
  <si>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</si>
  <si>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</si>
  <si>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</si>
  <si>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</si>
  <si>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</si>
  <si>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</si>
  <si>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</si>
  <si>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</si>
  <si>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</si>
  <si>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</si>
  <si>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</si>
  <si>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</si>
  <si>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</si>
  <si>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</si>
  <si>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</si>
  <si>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</si>
  <si>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</si>
  <si>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</si>
  <si>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</si>
  <si>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</si>
  <si>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</si>
  <si>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</si>
  <si>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</si>
  <si>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</si>
  <si>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</si>
  <si>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</si>
  <si>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</si>
  <si>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</si>
  <si>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</si>
  <si>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</si>
  <si>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</si>
  <si>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</si>
  <si>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</si>
  <si>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</si>
  <si>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</si>
  <si>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</si>
  <si>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</si>
  <si>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</si>
  <si>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 xml:space="preserve">Berkesz 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</si>
  <si>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</si>
  <si>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</si>
  <si>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</si>
  <si>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</si>
  <si>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</si>
  <si>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</si>
  <si>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</si>
  <si>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</si>
  <si>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</si>
  <si>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</si>
  <si>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</si>
  <si>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</si>
  <si>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</si>
  <si>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</si>
  <si>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</si>
  <si>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</si>
  <si>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</si>
  <si>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</si>
  <si>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</si>
  <si>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</si>
  <si>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</si>
  <si>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</si>
  <si>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</si>
  <si>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</si>
  <si>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</si>
  <si>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</si>
  <si>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</si>
  <si>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</si>
  <si>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</si>
  <si>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</si>
  <si>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</si>
  <si>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</si>
  <si>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</si>
  <si>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</si>
  <si>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</si>
  <si>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</si>
  <si>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</si>
  <si>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</si>
  <si>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</si>
  <si>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</si>
  <si>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</si>
  <si>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</si>
  <si>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</si>
  <si>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</si>
  <si>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</si>
  <si>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</si>
  <si>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</si>
  <si>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</si>
  <si>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</si>
  <si>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</si>
  <si>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</si>
  <si>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</si>
  <si>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</si>
  <si>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</si>
  <si>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</si>
  <si>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</si>
  <si>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</si>
  <si>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</si>
  <si>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</si>
  <si>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</si>
  <si>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</si>
  <si>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</si>
  <si>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</si>
  <si>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</si>
  <si>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</si>
  <si>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</si>
  <si>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Bonyhád</t>
  </si>
  <si>
    <t>Bonyhádvarasd</t>
  </si>
  <si>
    <t>Bonnya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</si>
  <si>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</si>
  <si>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</si>
  <si>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</si>
  <si>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</si>
  <si>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</si>
  <si>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</si>
  <si>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</si>
  <si>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</si>
  <si>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 xml:space="preserve">Borsodnádasd 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</si>
  <si>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</si>
  <si>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</si>
  <si>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</si>
  <si>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</si>
  <si>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</si>
  <si>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</si>
  <si>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</si>
  <si>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</si>
  <si>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Bozzai</t>
  </si>
  <si>
    <t>Bozsok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</si>
  <si>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</si>
  <si>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</si>
  <si>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</si>
  <si>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</si>
  <si>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</si>
  <si>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</si>
  <si>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</si>
  <si>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</si>
  <si>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</si>
  <si>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</si>
  <si>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</si>
  <si>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</si>
  <si>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</si>
  <si>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</si>
  <si>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</si>
  <si>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</si>
  <si>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</si>
  <si>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</si>
  <si>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</si>
  <si>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</si>
  <si>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</si>
  <si>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</si>
  <si>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</si>
  <si>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</si>
  <si>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</si>
  <si>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</si>
  <si>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</si>
  <si>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</si>
  <si>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</si>
  <si>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</si>
  <si>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</si>
  <si>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</si>
  <si>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</si>
  <si>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</si>
  <si>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</si>
  <si>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</si>
  <si>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</si>
  <si>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</si>
  <si>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</si>
  <si>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</si>
  <si>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</si>
  <si>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</si>
  <si>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</si>
  <si>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</si>
  <si>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</si>
  <si>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</si>
  <si>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</si>
  <si>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</si>
  <si>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</si>
  <si>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</si>
  <si>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</si>
  <si>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</si>
  <si>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</si>
  <si>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</si>
  <si>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</si>
  <si>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Cún</t>
  </si>
  <si>
    <t>Csabacsűd</t>
  </si>
  <si>
    <t xml:space="preserve">Csabaszabadi 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</si>
  <si>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</si>
  <si>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</si>
  <si>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</si>
  <si>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</si>
  <si>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</si>
  <si>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</si>
  <si>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</si>
  <si>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</si>
  <si>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</si>
  <si>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</si>
  <si>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</si>
  <si>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</si>
  <si>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</si>
  <si>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</si>
  <si>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</si>
  <si>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</si>
  <si>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</si>
  <si>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</si>
  <si>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</si>
  <si>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</si>
  <si>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</si>
  <si>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</si>
  <si>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</si>
  <si>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</si>
  <si>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</si>
  <si>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</si>
  <si>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</si>
  <si>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</si>
  <si>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</si>
  <si>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</si>
  <si>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</si>
  <si>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</si>
  <si>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</si>
  <si>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</si>
  <si>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</si>
  <si>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</si>
  <si>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</si>
  <si>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</si>
  <si>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</si>
  <si>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</si>
  <si>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</si>
  <si>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</si>
  <si>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</si>
  <si>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</si>
  <si>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</si>
  <si>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</si>
  <si>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</si>
  <si>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</si>
  <si>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</si>
  <si>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</si>
  <si>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</si>
  <si>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</si>
  <si>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</si>
  <si>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</si>
  <si>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</si>
  <si>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</si>
  <si>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</si>
  <si>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</si>
  <si>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</si>
  <si>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</si>
  <si>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</si>
  <si>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</si>
  <si>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</si>
  <si>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</si>
  <si>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</si>
  <si>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</si>
  <si>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</si>
  <si>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</si>
  <si>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</si>
  <si>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</si>
  <si>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</si>
  <si>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</si>
  <si>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</si>
  <si>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</si>
  <si>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</si>
  <si>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</si>
  <si>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</si>
  <si>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</si>
  <si>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</si>
  <si>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</si>
  <si>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</si>
  <si>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</si>
  <si>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</si>
  <si>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</si>
  <si>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</si>
  <si>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</si>
  <si>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</si>
  <si>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</si>
  <si>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</si>
  <si>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</si>
  <si>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</si>
  <si>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</si>
  <si>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</si>
  <si>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</si>
  <si>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</si>
  <si>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</si>
  <si>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</si>
  <si>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</si>
  <si>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</si>
  <si>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</si>
  <si>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</si>
  <si>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</si>
  <si>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</si>
  <si>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</si>
  <si>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</si>
  <si>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</si>
  <si>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</si>
  <si>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</si>
  <si>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</si>
  <si>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</si>
  <si>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</si>
  <si>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</si>
  <si>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</si>
  <si>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</si>
  <si>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</si>
  <si>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</si>
  <si>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</si>
  <si>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</si>
  <si>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</si>
  <si>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</si>
  <si>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</si>
  <si>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</si>
  <si>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</si>
  <si>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</si>
  <si>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</si>
  <si>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</si>
  <si>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</si>
  <si>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</si>
  <si>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</si>
  <si>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</si>
  <si>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</si>
  <si>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</si>
  <si>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</si>
  <si>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</si>
  <si>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</si>
  <si>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</si>
  <si>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</si>
  <si>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</si>
  <si>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</si>
  <si>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</si>
  <si>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</si>
  <si>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</si>
  <si>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</si>
  <si>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</si>
  <si>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</si>
  <si>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</si>
  <si>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</si>
  <si>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</si>
  <si>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</si>
  <si>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</si>
  <si>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</si>
  <si>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</si>
  <si>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</si>
  <si>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</si>
  <si>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</si>
  <si>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</si>
  <si>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</si>
  <si>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</si>
  <si>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</si>
  <si>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</si>
  <si>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</si>
  <si>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</si>
  <si>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</si>
  <si>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</si>
  <si>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</si>
  <si>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</si>
  <si>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</si>
  <si>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</si>
  <si>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</si>
  <si>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</si>
  <si>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</si>
  <si>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</si>
  <si>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</si>
  <si>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</si>
  <si>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</si>
  <si>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</si>
  <si>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</si>
  <si>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</si>
  <si>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</si>
  <si>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</si>
  <si>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</si>
  <si>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</si>
  <si>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</si>
  <si>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</si>
  <si>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</si>
  <si>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</si>
  <si>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</si>
  <si>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</si>
  <si>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</si>
  <si>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</si>
  <si>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</si>
  <si>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</si>
  <si>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</si>
  <si>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</si>
  <si>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</si>
  <si>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</si>
  <si>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</si>
  <si>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</si>
  <si>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</si>
  <si>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</si>
  <si>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</si>
  <si>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</si>
  <si>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</si>
  <si>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</si>
  <si>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</si>
  <si>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</si>
  <si>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</si>
  <si>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</si>
  <si>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</si>
  <si>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</si>
  <si>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</si>
  <si>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</si>
  <si>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</si>
  <si>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</si>
  <si>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</si>
  <si>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</si>
  <si>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</si>
  <si>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</si>
  <si>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</si>
  <si>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</si>
  <si>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</si>
  <si>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</si>
  <si>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</si>
  <si>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</si>
  <si>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</si>
  <si>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</si>
  <si>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</si>
  <si>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</si>
  <si>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</si>
  <si>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 xml:space="preserve">Edelény 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</si>
  <si>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</si>
  <si>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</si>
  <si>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</si>
  <si>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</si>
  <si>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</si>
  <si>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</si>
  <si>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</si>
  <si>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</si>
  <si>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</si>
  <si>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</si>
  <si>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</si>
  <si>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</si>
  <si>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</si>
  <si>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</si>
  <si>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</si>
  <si>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</si>
  <si>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</si>
  <si>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</si>
  <si>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</si>
  <si>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</si>
  <si>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</si>
  <si>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</si>
  <si>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</si>
  <si>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Egyházaskesző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</si>
  <si>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</si>
  <si>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</si>
  <si>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</si>
  <si>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</si>
  <si>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</si>
  <si>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</si>
  <si>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</si>
  <si>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</si>
  <si>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</si>
  <si>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</si>
  <si>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</si>
  <si>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</si>
  <si>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</si>
  <si>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</si>
  <si>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</si>
  <si>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</si>
  <si>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 xml:space="preserve">Ercsi </t>
  </si>
  <si>
    <t>Érd</t>
  </si>
  <si>
    <t xml:space="preserve">Érd 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</si>
  <si>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</si>
  <si>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</si>
  <si>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</si>
  <si>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</si>
  <si>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</si>
  <si>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</si>
  <si>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</si>
  <si>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</si>
  <si>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</si>
  <si>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</si>
  <si>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</si>
  <si>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</si>
  <si>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</si>
  <si>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</si>
  <si>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</si>
  <si>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</si>
  <si>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</si>
  <si>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</si>
  <si>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</si>
  <si>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</si>
  <si>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</si>
  <si>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</si>
  <si>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</si>
  <si>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</si>
  <si>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</si>
  <si>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</si>
  <si>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</si>
  <si>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</si>
  <si>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</si>
  <si>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</si>
  <si>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</si>
  <si>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</si>
  <si>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</si>
  <si>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</si>
  <si>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</si>
  <si>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</si>
  <si>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</si>
  <si>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</si>
  <si>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</si>
  <si>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</si>
  <si>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</si>
  <si>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</si>
  <si>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</si>
  <si>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</si>
  <si>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</si>
  <si>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</si>
  <si>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</si>
  <si>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</si>
  <si>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</si>
  <si>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</si>
  <si>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</si>
  <si>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</si>
  <si>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</si>
  <si>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 xml:space="preserve">Felsőlajos 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</si>
  <si>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</si>
  <si>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</si>
  <si>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</si>
  <si>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</si>
  <si>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</si>
  <si>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</si>
  <si>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</si>
  <si>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</si>
  <si>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</si>
  <si>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</si>
  <si>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</si>
  <si>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</si>
  <si>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</si>
  <si>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</si>
  <si>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</si>
  <si>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</si>
  <si>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</si>
  <si>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</si>
  <si>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</si>
  <si>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</si>
  <si>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</si>
  <si>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</si>
  <si>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</si>
  <si>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</si>
  <si>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</si>
  <si>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</si>
  <si>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</si>
  <si>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</si>
  <si>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</si>
  <si>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</si>
  <si>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</si>
  <si>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</si>
  <si>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</si>
  <si>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</si>
  <si>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</si>
  <si>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</si>
  <si>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</si>
  <si>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</si>
  <si>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</si>
  <si>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</si>
  <si>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</si>
  <si>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</si>
  <si>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</si>
  <si>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</si>
  <si>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</si>
  <si>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</si>
  <si>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</si>
  <si>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</si>
  <si>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</si>
  <si>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</si>
  <si>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 xml:space="preserve">Fülöpjakab 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</si>
  <si>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</si>
  <si>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</si>
  <si>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</si>
  <si>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</si>
  <si>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</si>
  <si>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</si>
  <si>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</si>
  <si>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 xml:space="preserve">Füzesabony 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</si>
  <si>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</si>
  <si>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</si>
  <si>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</si>
  <si>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</si>
  <si>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</si>
  <si>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</si>
  <si>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</si>
  <si>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</si>
  <si>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</si>
  <si>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</si>
  <si>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</si>
  <si>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</si>
  <si>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</si>
  <si>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</si>
  <si>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</si>
  <si>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</si>
  <si>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</si>
  <si>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</si>
  <si>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</si>
  <si>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</si>
  <si>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</si>
  <si>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</si>
  <si>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</si>
  <si>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</si>
  <si>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</si>
  <si>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</si>
  <si>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</si>
  <si>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 xml:space="preserve">Gárdony </t>
  </si>
  <si>
    <t>Garé</t>
  </si>
  <si>
    <t>Gasztony</t>
  </si>
  <si>
    <t>Gátér</t>
  </si>
  <si>
    <t xml:space="preserve">Gávavencsellő   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</si>
  <si>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</si>
  <si>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</si>
  <si>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</si>
  <si>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</si>
  <si>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</si>
  <si>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</si>
  <si>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</si>
  <si>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</si>
  <si>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</si>
  <si>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</si>
  <si>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</si>
  <si>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</si>
  <si>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</si>
  <si>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</si>
  <si>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</si>
  <si>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</si>
  <si>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</si>
  <si>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</si>
  <si>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</si>
  <si>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</si>
  <si>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</si>
  <si>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</si>
  <si>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Gibárt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</si>
  <si>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</si>
  <si>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</si>
  <si>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</si>
  <si>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</si>
  <si>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</si>
  <si>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</si>
  <si>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</si>
  <si>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</si>
  <si>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</si>
  <si>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</si>
  <si>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</si>
  <si>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</si>
  <si>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</si>
  <si>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</si>
  <si>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</si>
  <si>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</si>
  <si>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</si>
  <si>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</si>
  <si>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</si>
  <si>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</si>
  <si>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</si>
  <si>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</si>
  <si>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</si>
  <si>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</si>
  <si>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</si>
  <si>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</si>
  <si>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</si>
  <si>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</si>
  <si>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</si>
  <si>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</si>
  <si>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</si>
  <si>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</si>
  <si>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</si>
  <si>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</si>
  <si>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</si>
  <si>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</si>
  <si>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 xml:space="preserve">Gyomaendrőd    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</si>
  <si>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</si>
  <si>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</si>
  <si>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</si>
  <si>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</si>
  <si>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</si>
  <si>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</si>
  <si>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</si>
  <si>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</si>
  <si>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</si>
  <si>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</si>
  <si>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</si>
  <si>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</si>
  <si>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</si>
  <si>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</si>
  <si>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</si>
  <si>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</si>
  <si>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</si>
  <si>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</si>
  <si>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</si>
  <si>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</si>
  <si>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</si>
  <si>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</si>
  <si>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</si>
  <si>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</si>
  <si>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</si>
  <si>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</si>
  <si>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</si>
  <si>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</si>
  <si>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</si>
  <si>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</si>
  <si>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</si>
  <si>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</si>
  <si>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</si>
  <si>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</si>
  <si>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</si>
  <si>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 xml:space="preserve">Gyüre 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</si>
  <si>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</si>
  <si>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</si>
  <si>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</si>
  <si>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</si>
  <si>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</si>
  <si>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</si>
  <si>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</si>
  <si>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</si>
  <si>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</si>
  <si>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</si>
  <si>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</si>
  <si>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</si>
  <si>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</si>
  <si>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</si>
  <si>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</si>
  <si>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</si>
  <si>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</si>
  <si>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</si>
  <si>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</si>
  <si>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</si>
  <si>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</si>
  <si>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</si>
  <si>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</si>
  <si>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</si>
  <si>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</si>
  <si>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</si>
  <si>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</si>
  <si>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</si>
  <si>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</si>
  <si>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</si>
  <si>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</si>
  <si>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</si>
  <si>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</si>
  <si>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</si>
  <si>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 xml:space="preserve">Harta 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</si>
  <si>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</si>
  <si>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</si>
  <si>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</si>
  <si>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</si>
  <si>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</si>
  <si>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</si>
  <si>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</si>
  <si>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</si>
  <si>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</si>
  <si>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</si>
  <si>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</si>
  <si>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</si>
  <si>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</si>
  <si>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</si>
  <si>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</si>
  <si>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</si>
  <si>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</si>
  <si>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</si>
  <si>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</si>
  <si>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</si>
  <si>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</si>
  <si>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</si>
  <si>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</si>
  <si>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</si>
  <si>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</si>
  <si>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</si>
  <si>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</si>
  <si>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</si>
  <si>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</si>
  <si>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</si>
  <si>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</si>
  <si>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</si>
  <si>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</si>
  <si>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</si>
  <si>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</si>
  <si>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</si>
  <si>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</si>
  <si>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</si>
  <si>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</si>
  <si>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</si>
  <si>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</si>
  <si>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</si>
  <si>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</si>
  <si>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</si>
  <si>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</si>
  <si>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</si>
  <si>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</si>
  <si>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</si>
  <si>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</si>
  <si>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</si>
  <si>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</si>
  <si>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</si>
  <si>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</si>
  <si>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</si>
  <si>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</si>
  <si>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</si>
  <si>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</si>
  <si>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</si>
  <si>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</si>
  <si>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</si>
  <si>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</si>
  <si>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</si>
  <si>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</si>
  <si>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</si>
  <si>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</si>
  <si>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</si>
  <si>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</si>
  <si>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</si>
  <si>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</si>
  <si>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</si>
  <si>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</si>
  <si>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</si>
  <si>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</si>
  <si>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</si>
  <si>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</si>
  <si>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</si>
  <si>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</si>
  <si>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</si>
  <si>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</si>
  <si>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</si>
  <si>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</si>
  <si>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</si>
  <si>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</si>
  <si>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</si>
  <si>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</si>
  <si>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</si>
  <si>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</si>
  <si>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</si>
  <si>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</si>
  <si>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</si>
  <si>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</si>
  <si>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</si>
  <si>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</si>
  <si>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</si>
  <si>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</si>
  <si>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</si>
  <si>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</si>
  <si>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</si>
  <si>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</si>
  <si>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</si>
  <si>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</si>
  <si>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</si>
  <si>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</si>
  <si>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</si>
  <si>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</si>
  <si>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</si>
  <si>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</si>
  <si>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</si>
  <si>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</si>
  <si>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</si>
  <si>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</si>
  <si>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</si>
  <si>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</si>
  <si>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</si>
  <si>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</si>
  <si>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</si>
  <si>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</si>
  <si>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</si>
  <si>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</si>
  <si>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</si>
  <si>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</si>
  <si>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Ipolyszög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</si>
  <si>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</si>
  <si>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</si>
  <si>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</si>
  <si>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</si>
  <si>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</si>
  <si>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</si>
  <si>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</si>
  <si>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</si>
  <si>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</si>
  <si>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</si>
  <si>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</si>
  <si>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</si>
  <si>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</si>
  <si>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</si>
  <si>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</si>
  <si>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</si>
  <si>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</si>
  <si>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</si>
  <si>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</si>
  <si>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</si>
  <si>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</si>
  <si>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</si>
  <si>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</si>
  <si>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</si>
  <si>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</si>
  <si>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</si>
  <si>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</si>
  <si>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</si>
  <si>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</si>
  <si>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</si>
  <si>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</si>
  <si>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</si>
  <si>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 xml:space="preserve">Jánossomorja    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</si>
  <si>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</si>
  <si>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</si>
  <si>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</si>
  <si>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</si>
  <si>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</si>
  <si>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</si>
  <si>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</si>
  <si>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</si>
  <si>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</si>
  <si>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</si>
  <si>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</si>
  <si>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</si>
  <si>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</si>
  <si>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</si>
  <si>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</si>
  <si>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</si>
  <si>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</si>
  <si>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</si>
  <si>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</si>
  <si>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</si>
  <si>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</si>
  <si>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</si>
  <si>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</si>
  <si>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</si>
  <si>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</si>
  <si>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</si>
  <si>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</si>
  <si>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</si>
  <si>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</si>
  <si>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</si>
  <si>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</si>
  <si>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</si>
  <si>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</si>
  <si>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</si>
  <si>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</si>
  <si>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 xml:space="preserve">Kákics 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</si>
  <si>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</si>
  <si>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</si>
  <si>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</si>
  <si>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</si>
  <si>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</si>
  <si>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</si>
  <si>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</si>
  <si>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</si>
  <si>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</si>
  <si>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</si>
  <si>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</si>
  <si>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</si>
  <si>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</si>
  <si>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</si>
  <si>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</si>
  <si>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</si>
  <si>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</si>
  <si>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</si>
  <si>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</si>
  <si>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</si>
  <si>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</si>
  <si>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</si>
  <si>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</si>
  <si>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</si>
  <si>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</si>
  <si>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</si>
  <si>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</si>
  <si>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</si>
  <si>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</si>
  <si>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</si>
  <si>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Kaposújlak</t>
  </si>
  <si>
    <t>Kaposvár</t>
  </si>
  <si>
    <t>Kaposszekcső</t>
  </si>
  <si>
    <t>Kaposszerdahely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</si>
  <si>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</si>
  <si>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</si>
  <si>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</si>
  <si>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</si>
  <si>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</si>
  <si>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</si>
  <si>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</si>
  <si>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</si>
  <si>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</si>
  <si>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</si>
  <si>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</si>
  <si>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</si>
  <si>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</si>
  <si>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</si>
  <si>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</si>
  <si>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</si>
  <si>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</si>
  <si>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</si>
  <si>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</si>
  <si>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</si>
  <si>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</si>
  <si>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</si>
  <si>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</si>
  <si>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</si>
  <si>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</si>
  <si>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</si>
  <si>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</si>
  <si>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</si>
  <si>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</si>
  <si>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</si>
  <si>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</si>
  <si>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</si>
  <si>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</si>
  <si>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</si>
  <si>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</si>
  <si>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</si>
  <si>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</si>
  <si>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</si>
  <si>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</si>
  <si>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</si>
  <si>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</si>
  <si>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</si>
  <si>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</si>
  <si>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</si>
  <si>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</si>
  <si>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</si>
  <si>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</si>
  <si>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</si>
  <si>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</si>
  <si>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 xml:space="preserve">Kéleshalom 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</si>
  <si>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</si>
  <si>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</si>
  <si>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</si>
  <si>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</si>
  <si>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</si>
  <si>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</si>
  <si>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</si>
  <si>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</si>
  <si>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</si>
  <si>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</si>
  <si>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</si>
  <si>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</si>
  <si>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</si>
  <si>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</si>
  <si>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</si>
  <si>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</si>
  <si>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</si>
  <si>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</si>
  <si>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</si>
  <si>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</si>
  <si>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</si>
  <si>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</si>
  <si>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</si>
  <si>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</si>
  <si>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</si>
  <si>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</si>
  <si>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Kerekharaszt</t>
  </si>
  <si>
    <t>Kereki</t>
  </si>
  <si>
    <t>Kerékteleki</t>
  </si>
  <si>
    <t xml:space="preserve">Kerepes 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</si>
  <si>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</si>
  <si>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</si>
  <si>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</si>
  <si>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</si>
  <si>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</si>
  <si>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</si>
  <si>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</si>
  <si>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</si>
  <si>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</si>
  <si>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</si>
  <si>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</si>
  <si>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</si>
  <si>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</si>
  <si>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</si>
  <si>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</si>
  <si>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</si>
  <si>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</si>
  <si>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</si>
  <si>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</si>
  <si>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</si>
  <si>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</si>
  <si>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</si>
  <si>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</si>
  <si>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</si>
  <si>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</si>
  <si>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</si>
  <si>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</si>
  <si>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</si>
  <si>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</si>
  <si>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</si>
  <si>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</si>
  <si>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</si>
  <si>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</si>
  <si>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</si>
  <si>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</si>
  <si>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</si>
  <si>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</si>
  <si>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</si>
  <si>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</si>
  <si>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</si>
  <si>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</si>
  <si>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</si>
  <si>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</si>
  <si>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</si>
  <si>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</si>
  <si>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</si>
  <si>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</si>
  <si>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</si>
  <si>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</si>
  <si>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</si>
  <si>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</si>
  <si>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</si>
  <si>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</si>
  <si>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</si>
  <si>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</si>
  <si>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</si>
  <si>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</si>
  <si>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</si>
  <si>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</si>
  <si>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</si>
  <si>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</si>
  <si>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</si>
  <si>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</si>
  <si>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</si>
  <si>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</si>
  <si>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</si>
  <si>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</si>
  <si>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</si>
  <si>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</si>
  <si>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</si>
  <si>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</si>
  <si>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</si>
  <si>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</si>
  <si>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</si>
  <si>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</si>
  <si>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</si>
  <si>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</si>
  <si>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</si>
  <si>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</si>
  <si>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</si>
  <si>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</si>
  <si>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</si>
  <si>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</si>
  <si>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</si>
  <si>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</si>
  <si>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</si>
  <si>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</si>
  <si>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</si>
  <si>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</si>
  <si>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</si>
  <si>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</si>
  <si>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</si>
  <si>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</si>
  <si>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</si>
  <si>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</si>
  <si>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</si>
  <si>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</si>
  <si>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</si>
  <si>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</si>
  <si>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</si>
  <si>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</si>
  <si>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</si>
  <si>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</si>
  <si>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</si>
  <si>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</si>
  <si>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</si>
  <si>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</si>
  <si>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</si>
  <si>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</si>
  <si>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</si>
  <si>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</si>
  <si>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</si>
  <si>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</si>
  <si>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</si>
  <si>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</si>
  <si>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</si>
  <si>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</si>
  <si>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</si>
  <si>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Kisszállás</t>
  </si>
  <si>
    <t>Kisszékely</t>
  </si>
  <si>
    <t>Kisszekeres</t>
  </si>
  <si>
    <t>Kisszentmárton</t>
  </si>
  <si>
    <t>Kissziget</t>
  </si>
  <si>
    <t>Kisszőlős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</si>
  <si>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</si>
  <si>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</si>
  <si>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</si>
  <si>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</si>
  <si>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</si>
  <si>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</si>
  <si>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</si>
  <si>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</si>
  <si>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</si>
  <si>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</si>
  <si>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</si>
  <si>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</si>
  <si>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</si>
  <si>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</si>
  <si>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</si>
  <si>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</si>
  <si>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</si>
  <si>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</si>
  <si>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</si>
  <si>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</si>
  <si>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</si>
  <si>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</si>
  <si>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</si>
  <si>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</si>
  <si>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</si>
  <si>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</si>
  <si>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</si>
  <si>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</si>
  <si>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</si>
  <si>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</si>
  <si>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</si>
  <si>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</si>
  <si>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</si>
  <si>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</si>
  <si>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</si>
  <si>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</si>
  <si>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</si>
  <si>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</si>
  <si>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</si>
  <si>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</si>
  <si>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</si>
  <si>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</si>
  <si>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</si>
  <si>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</si>
  <si>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</si>
  <si>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</si>
  <si>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</si>
  <si>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</si>
  <si>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</si>
  <si>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</si>
  <si>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 xml:space="preserve">Kőröshegy 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</si>
  <si>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</si>
  <si>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</si>
  <si>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</si>
  <si>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</si>
  <si>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</si>
  <si>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</si>
  <si>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</si>
  <si>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</si>
  <si>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</si>
  <si>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</si>
  <si>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</si>
  <si>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</si>
  <si>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</si>
  <si>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</si>
  <si>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</si>
  <si>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</si>
  <si>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</si>
  <si>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</si>
  <si>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</si>
  <si>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</si>
  <si>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</si>
  <si>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</si>
  <si>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</si>
  <si>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</si>
  <si>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</si>
  <si>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</si>
  <si>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</si>
  <si>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</si>
  <si>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</si>
  <si>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</si>
  <si>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</si>
  <si>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</si>
  <si>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</si>
  <si>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 xml:space="preserve">Kunszentmiklós 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</si>
  <si>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</si>
  <si>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</si>
  <si>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</si>
  <si>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</si>
  <si>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</si>
  <si>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</si>
  <si>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</si>
  <si>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</si>
  <si>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</si>
  <si>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</si>
  <si>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</si>
  <si>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</si>
  <si>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 xml:space="preserve">Lábatlan 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</si>
  <si>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</si>
  <si>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</si>
  <si>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</si>
  <si>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</si>
  <si>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</si>
  <si>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</si>
  <si>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</si>
  <si>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</si>
  <si>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</si>
  <si>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</si>
  <si>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</si>
  <si>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</si>
  <si>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</si>
  <si>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</si>
  <si>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</si>
  <si>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</si>
  <si>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</si>
  <si>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</si>
  <si>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</si>
  <si>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</si>
  <si>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</si>
  <si>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</si>
  <si>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</si>
  <si>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</si>
  <si>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</si>
  <si>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</si>
  <si>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</si>
  <si>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</si>
  <si>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</si>
  <si>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</si>
  <si>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</si>
  <si>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</si>
  <si>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</si>
  <si>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</si>
  <si>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 xml:space="preserve">Létavértes 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</si>
  <si>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</si>
  <si>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</si>
  <si>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</si>
  <si>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</si>
  <si>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</si>
  <si>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</si>
  <si>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</si>
  <si>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</si>
  <si>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</si>
  <si>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</si>
  <si>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</si>
  <si>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</si>
  <si>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</si>
  <si>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</si>
  <si>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</si>
  <si>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</si>
  <si>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</si>
  <si>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</si>
  <si>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</si>
  <si>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</si>
  <si>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</si>
  <si>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</si>
  <si>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</si>
  <si>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</si>
  <si>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</si>
  <si>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</si>
  <si>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</si>
  <si>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 xml:space="preserve">Lőrinci </t>
  </si>
  <si>
    <t>Lövő</t>
  </si>
  <si>
    <t>Lövőpetri</t>
  </si>
  <si>
    <t>Lucfalva</t>
  </si>
  <si>
    <t>Ludányhalászi</t>
  </si>
  <si>
    <t>Ludas</t>
  </si>
  <si>
    <t xml:space="preserve">Lukácsháza 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</si>
  <si>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</si>
  <si>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</si>
  <si>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</si>
  <si>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</si>
  <si>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</si>
  <si>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</si>
  <si>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</si>
  <si>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</si>
  <si>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</si>
  <si>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</si>
  <si>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</si>
  <si>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</si>
  <si>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</si>
  <si>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</si>
  <si>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</si>
  <si>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</si>
  <si>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</si>
  <si>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</si>
  <si>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</si>
  <si>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</si>
  <si>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</si>
  <si>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</si>
  <si>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</si>
  <si>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</si>
  <si>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</si>
  <si>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</si>
  <si>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</si>
  <si>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</si>
  <si>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</si>
  <si>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</si>
  <si>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</si>
  <si>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</si>
  <si>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</si>
  <si>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</si>
  <si>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</si>
  <si>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</si>
  <si>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</si>
  <si>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</si>
  <si>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</si>
  <si>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</si>
  <si>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</si>
  <si>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</si>
  <si>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</si>
  <si>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</si>
  <si>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</si>
  <si>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</si>
  <si>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</si>
  <si>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</si>
  <si>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</si>
  <si>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 xml:space="preserve">Mánfa 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</si>
  <si>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</si>
  <si>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</si>
  <si>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</si>
  <si>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</si>
  <si>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</si>
  <si>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</si>
  <si>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</si>
  <si>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</si>
  <si>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</si>
  <si>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</si>
  <si>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</si>
  <si>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</si>
  <si>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</si>
  <si>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</si>
  <si>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</si>
  <si>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</si>
  <si>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</si>
  <si>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</si>
  <si>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</si>
  <si>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</si>
  <si>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</si>
  <si>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</si>
  <si>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</si>
  <si>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</si>
  <si>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</si>
  <si>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</si>
  <si>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</si>
  <si>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</si>
  <si>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</si>
  <si>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</si>
  <si>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</si>
  <si>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</si>
  <si>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</si>
  <si>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</si>
  <si>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</si>
  <si>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</si>
  <si>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</si>
  <si>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</si>
  <si>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</si>
  <si>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</si>
  <si>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</si>
  <si>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</si>
  <si>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</si>
  <si>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</si>
  <si>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</si>
  <si>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</si>
  <si>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</si>
  <si>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 xml:space="preserve">Medgyesegyháza  </t>
  </si>
  <si>
    <t>Medina</t>
  </si>
  <si>
    <t>Megyaszó</t>
  </si>
  <si>
    <t>Megyehíd</t>
  </si>
  <si>
    <t>Megyer</t>
  </si>
  <si>
    <t>Meggyeskovácsi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</si>
  <si>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</si>
  <si>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</si>
  <si>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</si>
  <si>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</si>
  <si>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</si>
  <si>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</si>
  <si>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</si>
  <si>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</si>
  <si>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</si>
  <si>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</si>
  <si>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</si>
  <si>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</si>
  <si>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</si>
  <si>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</si>
  <si>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</si>
  <si>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</si>
  <si>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</si>
  <si>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</si>
  <si>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</si>
  <si>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</si>
  <si>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</si>
  <si>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</si>
  <si>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</si>
  <si>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</si>
  <si>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</si>
  <si>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</si>
  <si>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 xml:space="preserve">Mezőkeresztes 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</si>
  <si>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</si>
  <si>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</si>
  <si>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</si>
  <si>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</si>
  <si>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</si>
  <si>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</si>
  <si>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</si>
  <si>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</si>
  <si>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</si>
  <si>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</si>
  <si>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</si>
  <si>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</si>
  <si>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</si>
  <si>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</si>
  <si>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</si>
  <si>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</si>
  <si>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</si>
  <si>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</si>
  <si>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</si>
  <si>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</si>
  <si>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</si>
  <si>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</si>
  <si>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</si>
  <si>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</si>
  <si>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</si>
  <si>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</si>
  <si>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</si>
  <si>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</si>
  <si>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</si>
  <si>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</si>
  <si>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</si>
  <si>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</si>
  <si>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</si>
  <si>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</si>
  <si>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</si>
  <si>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</si>
  <si>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</si>
  <si>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</si>
  <si>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</si>
  <si>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</si>
  <si>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</si>
  <si>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</si>
  <si>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</si>
  <si>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</si>
  <si>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</si>
  <si>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</si>
  <si>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</si>
  <si>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</si>
  <si>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</si>
  <si>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</si>
  <si>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</si>
  <si>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Monorierdő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</si>
  <si>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</si>
  <si>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</si>
  <si>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</si>
  <si>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</si>
  <si>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</si>
  <si>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</si>
  <si>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</si>
  <si>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</si>
  <si>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 xml:space="preserve">Móricgát </t>
  </si>
  <si>
    <t>Mórichida</t>
  </si>
  <si>
    <t>Mosdós</t>
  </si>
  <si>
    <t>Mosonmagyaróvár</t>
  </si>
  <si>
    <t>Mosonszentmiklós</t>
  </si>
  <si>
    <t>Mosonszolnok</t>
  </si>
  <si>
    <t>Mosonudvar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</si>
  <si>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</si>
  <si>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</si>
  <si>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</si>
  <si>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</si>
  <si>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</si>
  <si>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</si>
  <si>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</si>
  <si>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</si>
  <si>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</si>
  <si>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</si>
  <si>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</si>
  <si>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</si>
  <si>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</si>
  <si>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</si>
  <si>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</si>
  <si>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</si>
  <si>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</si>
  <si>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</si>
  <si>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</si>
  <si>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</si>
  <si>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</si>
  <si>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</si>
  <si>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</si>
  <si>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</si>
  <si>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</si>
  <si>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</si>
  <si>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</si>
  <si>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</si>
  <si>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</si>
  <si>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</si>
  <si>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</si>
  <si>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</si>
  <si>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</si>
  <si>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</si>
  <si>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</si>
  <si>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</si>
  <si>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</si>
  <si>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</si>
  <si>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</si>
  <si>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</si>
  <si>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</si>
  <si>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</si>
  <si>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</si>
  <si>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</si>
  <si>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</si>
  <si>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</si>
  <si>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</si>
  <si>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</si>
  <si>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</si>
  <si>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</si>
  <si>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</si>
  <si>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</si>
  <si>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</si>
  <si>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</si>
  <si>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</si>
  <si>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</si>
  <si>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</si>
  <si>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</si>
  <si>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</si>
  <si>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</si>
  <si>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</si>
  <si>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</si>
  <si>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</si>
  <si>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</si>
  <si>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</si>
  <si>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</si>
  <si>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</si>
  <si>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</si>
  <si>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</si>
  <si>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</si>
  <si>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</si>
  <si>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</si>
  <si>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</si>
  <si>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</si>
  <si>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</si>
  <si>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</si>
  <si>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</si>
  <si>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</si>
  <si>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</si>
  <si>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</si>
  <si>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</si>
  <si>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</si>
  <si>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</si>
  <si>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</si>
  <si>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</si>
  <si>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</si>
  <si>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</si>
  <si>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</si>
  <si>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</si>
  <si>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</si>
  <si>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</si>
  <si>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</si>
  <si>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</si>
  <si>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</si>
  <si>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</si>
  <si>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</si>
  <si>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</si>
  <si>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</si>
  <si>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</si>
  <si>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</si>
  <si>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</si>
  <si>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</si>
  <si>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</si>
  <si>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</si>
  <si>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</si>
  <si>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</si>
  <si>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</si>
  <si>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</si>
  <si>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</si>
  <si>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</si>
  <si>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</si>
  <si>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</si>
  <si>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</si>
  <si>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</si>
  <si>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</si>
  <si>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</si>
  <si>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</si>
  <si>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</si>
  <si>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</si>
  <si>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</si>
  <si>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</si>
  <si>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</si>
  <si>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</si>
  <si>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</si>
  <si>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</si>
  <si>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</si>
  <si>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</si>
  <si>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</si>
  <si>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</si>
  <si>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</si>
  <si>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</si>
  <si>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</si>
  <si>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</si>
  <si>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</si>
  <si>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</si>
  <si>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</si>
  <si>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</si>
  <si>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</si>
  <si>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</si>
  <si>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</si>
  <si>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</si>
  <si>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</si>
  <si>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</si>
  <si>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</si>
  <si>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</si>
  <si>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</si>
  <si>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</si>
  <si>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</si>
  <si>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</si>
  <si>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</si>
  <si>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Nemesvámos</t>
  </si>
  <si>
    <t>Nemesvid</t>
  </si>
  <si>
    <t>Nemesvita</t>
  </si>
  <si>
    <t>Nemesszalók</t>
  </si>
  <si>
    <t>Nemesszentandrás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</si>
  <si>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</si>
  <si>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</si>
  <si>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</si>
  <si>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</si>
  <si>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</si>
  <si>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</si>
  <si>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</si>
  <si>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</si>
  <si>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</si>
  <si>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</si>
  <si>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</si>
  <si>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</si>
  <si>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</si>
  <si>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</si>
  <si>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</si>
  <si>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</si>
  <si>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</si>
  <si>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</si>
  <si>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</si>
  <si>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</si>
  <si>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</si>
  <si>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</si>
  <si>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</si>
  <si>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</si>
  <si>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</si>
  <si>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</si>
  <si>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</si>
  <si>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 xml:space="preserve">Nyékládháza </t>
  </si>
  <si>
    <t xml:space="preserve">Nyergesújfalu 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</si>
  <si>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</si>
  <si>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</si>
  <si>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</si>
  <si>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</si>
  <si>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</si>
  <si>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</si>
  <si>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</si>
  <si>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</si>
  <si>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</si>
  <si>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 xml:space="preserve">Nyírbogdány 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</si>
  <si>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</si>
  <si>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</si>
  <si>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</si>
  <si>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</si>
  <si>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</si>
  <si>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</si>
  <si>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</si>
  <si>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</si>
  <si>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</si>
  <si>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</si>
  <si>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</si>
  <si>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</si>
  <si>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</si>
  <si>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</si>
  <si>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</si>
  <si>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</si>
  <si>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</si>
  <si>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</si>
  <si>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</si>
  <si>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</si>
  <si>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</si>
  <si>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</si>
  <si>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</si>
  <si>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</si>
  <si>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</si>
  <si>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</si>
  <si>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</si>
  <si>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</si>
  <si>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</si>
  <si>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</si>
  <si>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</si>
  <si>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</si>
  <si>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</si>
  <si>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</si>
  <si>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</si>
  <si>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</si>
  <si>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</si>
  <si>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</si>
  <si>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</si>
  <si>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</si>
  <si>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 xml:space="preserve">Okorág 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</si>
  <si>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</si>
  <si>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</si>
  <si>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</si>
  <si>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</si>
  <si>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</si>
  <si>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</si>
  <si>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</si>
  <si>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</si>
  <si>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</si>
  <si>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</si>
  <si>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</si>
  <si>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</si>
  <si>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</si>
  <si>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</si>
  <si>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</si>
  <si>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</si>
  <si>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</si>
  <si>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</si>
  <si>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</si>
  <si>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 xml:space="preserve">Orfű 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</si>
  <si>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</si>
  <si>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</si>
  <si>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</si>
  <si>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</si>
  <si>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</si>
  <si>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</si>
  <si>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</si>
  <si>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</si>
  <si>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</si>
  <si>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</si>
  <si>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</si>
  <si>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</si>
  <si>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</si>
  <si>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</si>
  <si>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</si>
  <si>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</si>
  <si>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</si>
  <si>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</si>
  <si>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</si>
  <si>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</si>
  <si>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</si>
  <si>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</si>
  <si>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</si>
  <si>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</si>
  <si>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</si>
  <si>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</si>
  <si>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</si>
  <si>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</si>
  <si>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</si>
  <si>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</si>
  <si>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</si>
  <si>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</si>
  <si>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</si>
  <si>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</si>
  <si>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</si>
  <si>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</si>
  <si>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</si>
  <si>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</si>
  <si>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</si>
  <si>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</si>
  <si>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</si>
  <si>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</si>
  <si>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</si>
  <si>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</si>
  <si>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</si>
  <si>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</si>
  <si>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</si>
  <si>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</si>
  <si>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</si>
  <si>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</si>
  <si>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</si>
  <si>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</si>
  <si>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</si>
  <si>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</si>
  <si>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</si>
  <si>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</si>
  <si>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</si>
  <si>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</si>
  <si>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</si>
  <si>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</si>
  <si>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</si>
  <si>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</si>
  <si>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</si>
  <si>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</si>
  <si>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</si>
  <si>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</si>
  <si>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</si>
  <si>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</si>
  <si>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</si>
  <si>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</si>
  <si>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</si>
  <si>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</si>
  <si>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</si>
  <si>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</si>
  <si>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</si>
  <si>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</si>
  <si>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</si>
  <si>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</si>
  <si>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</si>
  <si>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 xml:space="preserve">Papos </t>
  </si>
  <si>
    <t>Páprád</t>
  </si>
  <si>
    <t>Parád</t>
  </si>
  <si>
    <t>Parádsasvár</t>
  </si>
  <si>
    <t>Parasznya</t>
  </si>
  <si>
    <t>Pári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</si>
  <si>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</si>
  <si>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</si>
  <si>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</si>
  <si>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</si>
  <si>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</si>
  <si>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</si>
  <si>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</si>
  <si>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</si>
  <si>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</si>
  <si>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</si>
  <si>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</si>
  <si>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</si>
  <si>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</si>
  <si>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</si>
  <si>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</si>
  <si>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</si>
  <si>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</si>
  <si>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</si>
  <si>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</si>
  <si>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</si>
  <si>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</si>
  <si>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</si>
  <si>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</si>
  <si>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</si>
  <si>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</si>
  <si>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</si>
  <si>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</si>
  <si>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</si>
  <si>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</si>
  <si>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</si>
  <si>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</si>
  <si>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</si>
  <si>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</si>
  <si>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</si>
  <si>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</si>
  <si>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</si>
  <si>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</si>
  <si>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</si>
  <si>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</si>
  <si>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</si>
  <si>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</si>
  <si>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</si>
  <si>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</si>
  <si>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</si>
  <si>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</si>
  <si>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</si>
  <si>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</si>
  <si>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</si>
  <si>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</si>
  <si>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</si>
  <si>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</si>
  <si>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</si>
  <si>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</si>
  <si>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</si>
  <si>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</si>
  <si>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</si>
  <si>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</si>
  <si>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</si>
  <si>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 xml:space="preserve">Piliscsaba </t>
  </si>
  <si>
    <t>Piliscsév</t>
  </si>
  <si>
    <t xml:space="preserve">Pilisjászfalu </t>
  </si>
  <si>
    <t>Pilismarót</t>
  </si>
  <si>
    <t>Pilisvörösvár</t>
  </si>
  <si>
    <t>Pilisszántó</t>
  </si>
  <si>
    <t>Pilisszentiván</t>
  </si>
  <si>
    <t>Pilisszentkereszt</t>
  </si>
  <si>
    <t>Pilisszentlászló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</si>
  <si>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</si>
  <si>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</si>
  <si>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</si>
  <si>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</si>
  <si>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</si>
  <si>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</si>
  <si>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</si>
  <si>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</si>
  <si>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</si>
  <si>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</si>
  <si>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</si>
  <si>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</si>
  <si>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</si>
  <si>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</si>
  <si>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</si>
  <si>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</si>
  <si>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</si>
  <si>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 xml:space="preserve">Pomáz 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</si>
  <si>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</si>
  <si>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</si>
  <si>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</si>
  <si>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</si>
  <si>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</si>
  <si>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</si>
  <si>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</si>
  <si>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</si>
  <si>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</si>
  <si>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</si>
  <si>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</si>
  <si>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</si>
  <si>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</si>
  <si>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</si>
  <si>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</si>
  <si>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</si>
  <si>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</si>
  <si>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</si>
  <si>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</si>
  <si>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</si>
  <si>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</si>
  <si>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</si>
  <si>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</si>
  <si>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</si>
  <si>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</si>
  <si>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</si>
  <si>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</si>
  <si>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</si>
  <si>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</si>
  <si>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</si>
  <si>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</si>
  <si>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</si>
  <si>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</si>
  <si>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</si>
  <si>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</si>
  <si>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</si>
  <si>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</si>
  <si>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</si>
  <si>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</si>
  <si>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</si>
  <si>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</si>
  <si>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</si>
  <si>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</si>
  <si>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</si>
  <si>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</si>
  <si>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</si>
  <si>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</si>
  <si>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</si>
  <si>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</si>
  <si>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</si>
  <si>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</si>
  <si>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</si>
  <si>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</si>
  <si>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</si>
  <si>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</si>
  <si>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</si>
  <si>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</si>
  <si>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</si>
  <si>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</si>
  <si>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</si>
  <si>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</si>
  <si>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</si>
  <si>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</si>
  <si>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</si>
  <si>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</si>
  <si>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</si>
  <si>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</si>
  <si>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</si>
  <si>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</si>
  <si>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</si>
  <si>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</si>
  <si>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</si>
  <si>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</si>
  <si>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</si>
  <si>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</si>
  <si>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</si>
  <si>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</si>
  <si>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</si>
  <si>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</si>
  <si>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</si>
  <si>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</si>
  <si>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</si>
  <si>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</si>
  <si>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</si>
  <si>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</si>
  <si>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</si>
  <si>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</si>
  <si>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</si>
  <si>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</si>
  <si>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</si>
  <si>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</si>
  <si>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</si>
  <si>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</si>
  <si>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</si>
  <si>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</si>
  <si>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</si>
  <si>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</si>
  <si>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</si>
  <si>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</si>
  <si>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</si>
  <si>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</si>
  <si>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</si>
  <si>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</si>
  <si>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</si>
  <si>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</si>
  <si>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</si>
  <si>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</si>
  <si>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</si>
  <si>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</si>
  <si>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</si>
  <si>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</si>
  <si>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</si>
  <si>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</si>
  <si>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</si>
  <si>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</si>
  <si>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</si>
  <si>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</si>
  <si>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</si>
  <si>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</si>
  <si>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</si>
  <si>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</si>
  <si>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</si>
  <si>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</si>
  <si>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</si>
  <si>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</si>
  <si>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</si>
  <si>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</si>
  <si>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</si>
  <si>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</si>
  <si>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</si>
  <si>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</si>
  <si>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</si>
  <si>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</si>
  <si>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</si>
  <si>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</si>
  <si>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</si>
  <si>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</si>
  <si>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</si>
  <si>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</si>
  <si>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</si>
  <si>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</si>
  <si>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</si>
  <si>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</si>
  <si>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</si>
  <si>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</si>
  <si>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</si>
  <si>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</si>
  <si>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</si>
  <si>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</si>
  <si>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</si>
  <si>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</si>
  <si>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</si>
  <si>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</si>
  <si>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</si>
  <si>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</si>
  <si>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</si>
  <si>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</si>
  <si>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</si>
  <si>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</si>
  <si>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</si>
  <si>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</si>
  <si>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</si>
  <si>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</si>
  <si>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</si>
  <si>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</si>
  <si>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</si>
  <si>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</si>
  <si>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</si>
  <si>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</si>
  <si>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</si>
  <si>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</si>
  <si>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</si>
  <si>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</si>
  <si>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</si>
  <si>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</si>
  <si>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</si>
  <si>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</si>
  <si>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</si>
  <si>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</si>
  <si>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</si>
  <si>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</si>
  <si>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</si>
  <si>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</si>
  <si>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</si>
  <si>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</si>
  <si>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</si>
  <si>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</si>
  <si>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</si>
  <si>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</si>
  <si>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</si>
  <si>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</si>
  <si>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</si>
  <si>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</si>
  <si>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</si>
  <si>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</si>
  <si>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</si>
  <si>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</si>
  <si>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Selyeb</t>
  </si>
  <si>
    <t>Sellye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</si>
  <si>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</si>
  <si>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</si>
  <si>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</si>
  <si>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</si>
  <si>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</si>
  <si>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</si>
  <si>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</si>
  <si>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</si>
  <si>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</si>
  <si>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</si>
  <si>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</si>
  <si>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</si>
  <si>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</si>
  <si>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</si>
  <si>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</si>
  <si>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</si>
  <si>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</si>
  <si>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</si>
  <si>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</si>
  <si>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</si>
  <si>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</si>
  <si>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</si>
  <si>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</si>
  <si>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</si>
  <si>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</si>
  <si>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</si>
  <si>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</si>
  <si>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</si>
  <si>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</si>
  <si>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</si>
  <si>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</si>
  <si>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</si>
  <si>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</si>
  <si>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</si>
  <si>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</si>
  <si>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</si>
  <si>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</si>
  <si>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</si>
  <si>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</si>
  <si>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</si>
  <si>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</si>
  <si>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</si>
  <si>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</si>
  <si>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</si>
  <si>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</si>
  <si>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</si>
  <si>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</si>
  <si>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</si>
  <si>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</si>
  <si>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</si>
  <si>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</si>
  <si>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</si>
  <si>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</si>
  <si>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</si>
  <si>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</si>
  <si>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</si>
  <si>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</si>
  <si>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</si>
  <si>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</si>
  <si>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</si>
  <si>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</si>
  <si>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Somoskőújfalu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</si>
  <si>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</si>
  <si>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</si>
  <si>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</si>
  <si>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</si>
  <si>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</si>
  <si>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</si>
  <si>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</si>
  <si>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</si>
  <si>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</si>
  <si>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</si>
  <si>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</si>
  <si>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</si>
  <si>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</si>
  <si>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</si>
  <si>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</si>
  <si>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</si>
  <si>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</si>
  <si>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</si>
  <si>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</si>
  <si>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</si>
  <si>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</si>
  <si>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</si>
  <si>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</si>
  <si>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 xml:space="preserve">Sülysáp  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</si>
  <si>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</si>
  <si>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</si>
  <si>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</si>
  <si>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</si>
  <si>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</si>
  <si>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</si>
  <si>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</si>
  <si>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</si>
  <si>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</si>
  <si>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</si>
  <si>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</si>
  <si>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</si>
  <si>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</si>
  <si>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</si>
  <si>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</si>
  <si>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</si>
  <si>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</si>
  <si>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</si>
  <si>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</si>
  <si>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</si>
  <si>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</si>
  <si>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</si>
  <si>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</si>
  <si>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</si>
  <si>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</si>
  <si>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</si>
  <si>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</si>
  <si>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</si>
  <si>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</si>
  <si>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</si>
  <si>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</si>
  <si>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</si>
  <si>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</si>
  <si>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</si>
  <si>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</si>
  <si>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</si>
  <si>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</si>
  <si>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</si>
  <si>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</si>
  <si>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</si>
  <si>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</si>
  <si>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</si>
  <si>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</si>
  <si>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</si>
  <si>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</si>
  <si>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</si>
  <si>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</si>
  <si>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</si>
  <si>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</si>
  <si>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</si>
  <si>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</si>
  <si>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</si>
  <si>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</si>
  <si>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</si>
  <si>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</si>
  <si>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</si>
  <si>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</si>
  <si>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</si>
  <si>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</si>
  <si>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</si>
  <si>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</si>
  <si>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</si>
  <si>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</si>
  <si>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</si>
  <si>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</si>
  <si>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</si>
  <si>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</si>
  <si>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</si>
  <si>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</si>
  <si>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</si>
  <si>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</si>
  <si>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</si>
  <si>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</si>
  <si>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</si>
  <si>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</si>
  <si>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</si>
  <si>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</si>
  <si>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</si>
  <si>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</si>
  <si>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</si>
  <si>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</si>
  <si>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</si>
  <si>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</si>
  <si>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</si>
  <si>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</si>
  <si>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</si>
  <si>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</si>
  <si>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</si>
  <si>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</si>
  <si>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</si>
  <si>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</si>
  <si>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</si>
  <si>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</si>
  <si>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</si>
  <si>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</si>
  <si>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</si>
  <si>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</si>
  <si>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</si>
  <si>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</si>
  <si>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</si>
  <si>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</si>
  <si>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</si>
  <si>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</si>
  <si>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</si>
  <si>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</si>
  <si>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</si>
  <si>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</si>
  <si>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</si>
  <si>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</si>
  <si>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</si>
  <si>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</si>
  <si>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</si>
  <si>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</si>
  <si>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</si>
  <si>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</si>
  <si>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</si>
  <si>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</si>
  <si>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</si>
  <si>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</si>
  <si>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</si>
  <si>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</si>
  <si>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</si>
  <si>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</si>
  <si>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</si>
  <si>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</si>
  <si>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</si>
  <si>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</si>
  <si>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</si>
  <si>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</si>
  <si>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</si>
  <si>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</si>
  <si>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</si>
  <si>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</si>
  <si>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</si>
  <si>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</si>
  <si>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</si>
  <si>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</si>
  <si>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</si>
  <si>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</si>
  <si>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</si>
  <si>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</si>
  <si>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</si>
  <si>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</si>
  <si>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</si>
  <si>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</si>
  <si>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</si>
  <si>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</si>
  <si>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</si>
  <si>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</si>
  <si>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</si>
  <si>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</si>
  <si>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</si>
  <si>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</si>
  <si>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</si>
  <si>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</si>
  <si>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</si>
  <si>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</si>
  <si>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</si>
  <si>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</si>
  <si>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</si>
  <si>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</si>
  <si>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</si>
  <si>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</si>
  <si>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</si>
  <si>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</si>
  <si>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</si>
  <si>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</si>
  <si>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</si>
  <si>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</si>
  <si>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</si>
  <si>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</si>
  <si>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</si>
  <si>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</si>
  <si>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</si>
  <si>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</si>
  <si>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</si>
  <si>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</si>
  <si>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</si>
  <si>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</si>
  <si>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</si>
  <si>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</si>
  <si>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</si>
  <si>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</si>
  <si>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</si>
  <si>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</si>
  <si>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</si>
  <si>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</si>
  <si>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</si>
  <si>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</si>
  <si>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</si>
  <si>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</si>
  <si>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</si>
  <si>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</si>
  <si>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</si>
  <si>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</si>
  <si>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</si>
  <si>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</si>
  <si>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</si>
  <si>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</si>
  <si>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 xml:space="preserve">Táborfalva 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</si>
  <si>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</si>
  <si>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</si>
  <si>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</si>
  <si>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</si>
  <si>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</si>
  <si>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</si>
  <si>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</si>
  <si>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</si>
  <si>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</si>
  <si>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</si>
  <si>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</si>
  <si>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</si>
  <si>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</si>
  <si>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</si>
  <si>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</si>
  <si>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</si>
  <si>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</si>
  <si>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</si>
  <si>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</si>
  <si>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</si>
  <si>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</si>
  <si>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</si>
  <si>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</si>
  <si>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</si>
  <si>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</si>
  <si>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</si>
  <si>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</si>
  <si>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</si>
  <si>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</si>
  <si>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</si>
  <si>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</si>
  <si>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</si>
  <si>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</si>
  <si>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</si>
  <si>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</si>
  <si>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</si>
  <si>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</si>
  <si>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</si>
  <si>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</si>
  <si>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</si>
  <si>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</si>
  <si>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</si>
  <si>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</si>
  <si>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</si>
  <si>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</si>
  <si>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</si>
  <si>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</si>
  <si>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</si>
  <si>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</si>
  <si>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</si>
  <si>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</si>
  <si>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</si>
  <si>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</si>
  <si>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</si>
  <si>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</si>
  <si>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</si>
  <si>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</si>
  <si>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Tekenye</t>
  </si>
  <si>
    <t>Tékes</t>
  </si>
  <si>
    <t>Teklafalu</t>
  </si>
  <si>
    <t>Telekes</t>
  </si>
  <si>
    <t>Telekgerendás</t>
  </si>
  <si>
    <t>Teleki</t>
  </si>
  <si>
    <t xml:space="preserve">Telki 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</si>
  <si>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</si>
  <si>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</si>
  <si>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</si>
  <si>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</si>
  <si>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</si>
  <si>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</si>
  <si>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</si>
  <si>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</si>
  <si>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</si>
  <si>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</si>
  <si>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</si>
  <si>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</si>
  <si>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</si>
  <si>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</si>
  <si>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</si>
  <si>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</si>
  <si>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</si>
  <si>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</si>
  <si>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</si>
  <si>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</si>
  <si>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</si>
  <si>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</si>
  <si>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</si>
  <si>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</si>
  <si>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</si>
  <si>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</si>
  <si>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</si>
  <si>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</si>
  <si>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 xml:space="preserve">Tiszaalpár 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</si>
  <si>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</si>
  <si>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</si>
  <si>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</si>
  <si>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</si>
  <si>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</si>
  <si>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</si>
  <si>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</si>
  <si>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</si>
  <si>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</si>
  <si>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</si>
  <si>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</si>
  <si>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</si>
  <si>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</si>
  <si>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</si>
  <si>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 xml:space="preserve">Tiszaeszlár    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</si>
  <si>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</si>
  <si>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</si>
  <si>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</si>
  <si>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</si>
  <si>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</si>
  <si>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</si>
  <si>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</si>
  <si>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</si>
  <si>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</si>
  <si>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</si>
  <si>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</si>
  <si>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</si>
  <si>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</si>
  <si>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</si>
  <si>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</si>
  <si>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</si>
  <si>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</si>
  <si>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</si>
  <si>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</si>
  <si>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</si>
  <si>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</si>
  <si>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</si>
  <si>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</si>
  <si>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</si>
  <si>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</si>
  <si>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</si>
  <si>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</si>
  <si>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</si>
  <si>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</si>
  <si>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</si>
  <si>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</si>
  <si>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</si>
  <si>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</si>
  <si>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</si>
  <si>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</si>
  <si>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</si>
  <si>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</si>
  <si>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</si>
  <si>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</si>
  <si>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</si>
  <si>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</si>
  <si>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</si>
  <si>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</si>
  <si>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</si>
  <si>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</si>
  <si>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</si>
  <si>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</si>
  <si>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</si>
  <si>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</si>
  <si>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 xml:space="preserve">Tokod </t>
  </si>
  <si>
    <t>Tokodaltáró</t>
  </si>
  <si>
    <t>Tokorcs</t>
  </si>
  <si>
    <t>Tolcsva</t>
  </si>
  <si>
    <t xml:space="preserve">Told 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</si>
  <si>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</si>
  <si>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</si>
  <si>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</si>
  <si>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</si>
  <si>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</si>
  <si>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</si>
  <si>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</si>
  <si>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</si>
  <si>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</si>
  <si>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</si>
  <si>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</si>
  <si>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</si>
  <si>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</si>
  <si>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</si>
  <si>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</si>
  <si>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</si>
  <si>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</si>
  <si>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</si>
  <si>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</si>
  <si>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</si>
  <si>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</si>
  <si>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</si>
  <si>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</si>
  <si>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</si>
  <si>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</si>
  <si>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</si>
  <si>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</si>
  <si>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</si>
  <si>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</si>
  <si>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</si>
  <si>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</si>
  <si>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</si>
  <si>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</si>
  <si>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 xml:space="preserve">Törökbálint 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</si>
  <si>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</si>
  <si>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</si>
  <si>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</si>
  <si>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</si>
  <si>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</si>
  <si>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</si>
  <si>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</si>
  <si>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</si>
  <si>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</si>
  <si>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</si>
  <si>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</si>
  <si>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</si>
  <si>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</si>
  <si>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</si>
  <si>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</si>
  <si>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</si>
  <si>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</si>
  <si>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</si>
  <si>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</si>
  <si>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</si>
  <si>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</si>
  <si>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</si>
  <si>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</si>
  <si>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</si>
  <si>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</si>
  <si>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</si>
  <si>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</si>
  <si>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</si>
  <si>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</si>
  <si>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</si>
  <si>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</si>
  <si>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</si>
  <si>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</si>
  <si>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</si>
  <si>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</si>
  <si>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</si>
  <si>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</si>
  <si>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</si>
  <si>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</si>
  <si>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</si>
  <si>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</si>
  <si>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</si>
  <si>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</si>
  <si>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</si>
  <si>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</si>
  <si>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</si>
  <si>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</si>
  <si>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</si>
  <si>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</si>
  <si>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</si>
  <si>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</si>
  <si>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</si>
  <si>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</si>
  <si>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</si>
  <si>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</si>
  <si>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</si>
  <si>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</si>
  <si>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</si>
  <si>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</si>
  <si>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</si>
  <si>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</si>
  <si>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</si>
  <si>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</si>
  <si>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</si>
  <si>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</si>
  <si>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</si>
  <si>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</si>
  <si>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</si>
  <si>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</si>
  <si>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</si>
  <si>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</si>
  <si>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</si>
  <si>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</si>
  <si>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</si>
  <si>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</si>
  <si>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</si>
  <si>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</si>
  <si>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</si>
  <si>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</si>
  <si>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</si>
  <si>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</si>
  <si>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</si>
  <si>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</si>
  <si>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</si>
  <si>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</si>
  <si>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</si>
  <si>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</si>
  <si>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</si>
  <si>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</si>
  <si>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</si>
  <si>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</si>
  <si>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</si>
  <si>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</si>
  <si>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</si>
  <si>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</si>
  <si>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</si>
  <si>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</si>
  <si>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</si>
  <si>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</si>
  <si>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</si>
  <si>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</si>
  <si>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</si>
  <si>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</si>
  <si>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</si>
  <si>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</si>
  <si>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</si>
  <si>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</si>
  <si>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</si>
  <si>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</si>
  <si>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</si>
  <si>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</si>
  <si>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</si>
  <si>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</si>
  <si>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</si>
  <si>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</si>
  <si>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</si>
  <si>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</si>
  <si>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</si>
  <si>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</si>
  <si>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</si>
  <si>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</si>
  <si>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</si>
  <si>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</si>
  <si>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</si>
  <si>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</si>
  <si>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Vasvár</t>
  </si>
  <si>
    <t>Vaszar</t>
  </si>
  <si>
    <t>Vászoly</t>
  </si>
  <si>
    <t>Vasszécseny</t>
  </si>
  <si>
    <t>Vasszentmihály</t>
  </si>
  <si>
    <t>Vasszilvágy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</si>
  <si>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</si>
  <si>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</si>
  <si>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</si>
  <si>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</si>
  <si>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</si>
  <si>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</si>
  <si>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</si>
  <si>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</si>
  <si>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</si>
  <si>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</si>
  <si>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</si>
  <si>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 xml:space="preserve">Velence 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</si>
  <si>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</si>
  <si>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</si>
  <si>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</si>
  <si>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</si>
  <si>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</si>
  <si>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</si>
  <si>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</si>
  <si>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</si>
  <si>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</si>
  <si>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</si>
  <si>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</si>
  <si>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</si>
  <si>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</si>
  <si>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</si>
  <si>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</si>
  <si>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</si>
  <si>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</si>
  <si>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</si>
  <si>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</si>
  <si>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</si>
  <si>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</si>
  <si>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</si>
  <si>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</si>
  <si>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</si>
  <si>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</si>
  <si>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</si>
  <si>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</si>
  <si>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</si>
  <si>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</si>
  <si>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</si>
  <si>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</si>
  <si>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</si>
  <si>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</si>
  <si>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</si>
  <si>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</si>
  <si>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 xml:space="preserve">Visegrád </t>
  </si>
  <si>
    <t>Visnye</t>
  </si>
  <si>
    <t xml:space="preserve">Visonta 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</si>
  <si>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</si>
  <si>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</si>
  <si>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</si>
  <si>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</si>
  <si>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</si>
  <si>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</si>
  <si>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</si>
  <si>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</si>
  <si>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</si>
  <si>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</si>
  <si>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</si>
  <si>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</si>
  <si>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</si>
  <si>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</si>
  <si>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</si>
  <si>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</si>
  <si>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</si>
  <si>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</si>
  <si>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</si>
  <si>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</si>
  <si>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</si>
  <si>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</si>
  <si>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</si>
  <si>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</si>
  <si>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</si>
  <si>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</si>
  <si>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</si>
  <si>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</si>
  <si>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</si>
  <si>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</si>
  <si>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</si>
  <si>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</si>
  <si>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</si>
  <si>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</si>
  <si>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</si>
  <si>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</si>
  <si>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</si>
  <si>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</si>
  <si>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</si>
  <si>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</si>
  <si>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</si>
  <si>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</si>
  <si>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</si>
  <si>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</si>
  <si>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</si>
  <si>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</si>
  <si>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</si>
  <si>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</si>
  <si>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</si>
  <si>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</si>
  <si>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</si>
  <si>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</si>
  <si>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</si>
  <si>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</si>
  <si>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</si>
  <si>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</si>
  <si>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</si>
  <si>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</si>
  <si>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</si>
  <si>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</si>
  <si>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</si>
  <si>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</si>
  <si>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</si>
  <si>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</si>
  <si>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</si>
  <si>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</si>
  <si>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</si>
  <si>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</si>
  <si>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</si>
  <si>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 xml:space="preserve">Zánka 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</si>
  <si>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</si>
  <si>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</si>
  <si>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</si>
  <si>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</si>
  <si>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</si>
  <si>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</si>
  <si>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</si>
  <si>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</si>
  <si>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</si>
  <si>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</si>
  <si>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</si>
  <si>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</si>
  <si>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</si>
  <si>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Zubogy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</si>
  <si>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</si>
  <si>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</si>
  <si>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</si>
  <si>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</si>
  <si>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</si>
  <si>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</si>
  <si>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</si>
  <si>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</si>
  <si>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</si>
  <si>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</si>
  <si>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</si>
  <si>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</si>
  <si>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</si>
  <si>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</si>
  <si>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</si>
  <si>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</si>
  <si>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A kérelem:</t>
  </si>
  <si>
    <t>személy?</t>
  </si>
  <si>
    <t>Engneve:</t>
  </si>
  <si>
    <t>EngCimOrsz</t>
  </si>
  <si>
    <t>EngCimIrsz</t>
  </si>
  <si>
    <t>EngCimCity</t>
  </si>
  <si>
    <t>EngCimUtca</t>
  </si>
  <si>
    <t>EngLCimOrsz</t>
  </si>
  <si>
    <t>EngLCimIrsz</t>
  </si>
  <si>
    <t>EngLCimCity</t>
  </si>
  <si>
    <t>EngLCimPf</t>
  </si>
  <si>
    <t>EngÉrtOrsz</t>
  </si>
  <si>
    <t>EngÉrtIrsz</t>
  </si>
  <si>
    <t>EngÉrtCity</t>
  </si>
  <si>
    <t>EngÉrtUtca</t>
  </si>
  <si>
    <t>EngLÉrtOrsz</t>
  </si>
  <si>
    <t>EngLÉrtIrsz</t>
  </si>
  <si>
    <t>EngLÉrtCity</t>
  </si>
  <si>
    <t>EngLÉrtPf</t>
  </si>
  <si>
    <t>Anya</t>
  </si>
  <si>
    <t>SzülOrsz</t>
  </si>
  <si>
    <t>SzülHely</t>
  </si>
  <si>
    <t>SzülIdő</t>
  </si>
  <si>
    <t>Adószám</t>
  </si>
  <si>
    <t>Eszámla1</t>
  </si>
  <si>
    <t>Eszámla2</t>
  </si>
  <si>
    <t>Eszámla3</t>
  </si>
  <si>
    <t>Fzető</t>
  </si>
  <si>
    <t>FizNév</t>
  </si>
  <si>
    <t>FizCimOrsz</t>
  </si>
  <si>
    <t>FizCimIrsz</t>
  </si>
  <si>
    <t>FizCimCity</t>
  </si>
  <si>
    <t>FizCimUtca</t>
  </si>
  <si>
    <t>FizLCimOrsz</t>
  </si>
  <si>
    <t>FizLCimIrsz</t>
  </si>
  <si>
    <t>FizLCimCity</t>
  </si>
  <si>
    <t>FizLCimUtca</t>
  </si>
  <si>
    <t>FizAdószám</t>
  </si>
  <si>
    <t>FizEszámla1</t>
  </si>
  <si>
    <t>FizEszámla2</t>
  </si>
  <si>
    <t>FizEszámla3</t>
  </si>
  <si>
    <t>Benyújtó</t>
  </si>
  <si>
    <t>Bnév</t>
  </si>
  <si>
    <t>KérSzám</t>
  </si>
  <si>
    <t>ÜiNév</t>
  </si>
  <si>
    <t>ÜiTel</t>
  </si>
  <si>
    <t>ÜiMail</t>
  </si>
  <si>
    <t>BCimOrsz</t>
  </si>
  <si>
    <t>BCimIrsz</t>
  </si>
  <si>
    <t>BCimCity</t>
  </si>
  <si>
    <t>BCimUtca</t>
  </si>
  <si>
    <t>BLCimOrsz</t>
  </si>
  <si>
    <t>BLCimIrsz</t>
  </si>
  <si>
    <t>BLCimCity</t>
  </si>
  <si>
    <t>BLCimPf</t>
  </si>
  <si>
    <t>Megbízás</t>
  </si>
  <si>
    <t>EngCopy</t>
  </si>
  <si>
    <t>BerLap</t>
  </si>
  <si>
    <t>Hívójelek</t>
  </si>
  <si>
    <t>Fellebb</t>
  </si>
  <si>
    <t>Nyilkz</t>
  </si>
  <si>
    <t>KeltHely</t>
  </si>
  <si>
    <t>KeltIdő</t>
  </si>
  <si>
    <t>HUN</t>
  </si>
  <si>
    <t>Engedélyes</t>
  </si>
  <si>
    <t>Partner adatlap tengeri mozgószolgálati kérelemhez</t>
  </si>
  <si>
    <t>Engedélyes természetes személy?</t>
  </si>
  <si>
    <t>Engedélyes neve:</t>
  </si>
  <si>
    <t>Engedélyes állandó címe, ország</t>
  </si>
  <si>
    <t>Engedélyes állandó címe, irányítószám</t>
  </si>
  <si>
    <t>Engedélyes állandó címe, város</t>
  </si>
  <si>
    <t>Engedélyes állandó címe, utca és házszám:</t>
  </si>
  <si>
    <t>Engedélyes állandó levélcíme, ország</t>
  </si>
  <si>
    <t>Engedélyes állandó levélcíme, irányítószám</t>
  </si>
  <si>
    <t>Engedélyes állandó levélcíme, város</t>
  </si>
  <si>
    <t>Engedélyes állandólevélcíme, Pf.:</t>
  </si>
  <si>
    <t>Engedélyes értesítési címe, ország</t>
  </si>
  <si>
    <t>Engedélyes értesítési címe, irányítószám:</t>
  </si>
  <si>
    <t>Engedélyes értesítési címe, Város:</t>
  </si>
  <si>
    <t>Engedélyes értesítési címe, utca és házszám:</t>
  </si>
  <si>
    <t>Engedélyes értesítési levélcíme, ország</t>
  </si>
  <si>
    <t>Engedélyes értesítési levélcíme, irányítószám:</t>
  </si>
  <si>
    <t>Engedélyes értesítési levélcíme, Város:</t>
  </si>
  <si>
    <t>Engedélyes értesítési levélcíme, Pf.:</t>
  </si>
  <si>
    <t>Egyszámla száma</t>
  </si>
  <si>
    <t>A frekvenciadíj fizetője:</t>
  </si>
  <si>
    <t>A frekvenciadíj fizetőjének neve:</t>
  </si>
  <si>
    <t>Díjfizető székhely vagy állandó cím, ország</t>
  </si>
  <si>
    <t>Díjfizető székhely vagy állandó cím, irányítószám</t>
  </si>
  <si>
    <t>Díjfizető székhely vagy állandó cím, város</t>
  </si>
  <si>
    <t>Díjfizető székhely vagy állandó cím, utca és házszám</t>
  </si>
  <si>
    <t>Díjfizető levélcím, ország</t>
  </si>
  <si>
    <t>Díjfizetőlevélcím, irányítószám</t>
  </si>
  <si>
    <t>Díjfizető levélcím, Pf.:</t>
  </si>
  <si>
    <t>Díjfizető egyszámlaszáma</t>
  </si>
  <si>
    <t>A kérelem benyújtója:</t>
  </si>
  <si>
    <t>Benyújtó neve</t>
  </si>
  <si>
    <t>Kérelem száma:</t>
  </si>
  <si>
    <t>Ügyintéző neve:</t>
  </si>
  <si>
    <t>Ügyintéző telefonszáma (+):</t>
  </si>
  <si>
    <t>Ügyintéző E-mail címe</t>
  </si>
  <si>
    <t>Benyújtó címe, ország:</t>
  </si>
  <si>
    <t>Benyújtó címe, irányítószám:</t>
  </si>
  <si>
    <t>Benyújtó címe, város:</t>
  </si>
  <si>
    <t>Benyújtó címe, utca és házszám:</t>
  </si>
  <si>
    <t>Benyújtó levélcíme, ország:</t>
  </si>
  <si>
    <t>Benyújtó levélcíme, irányítószám:</t>
  </si>
  <si>
    <t>Benyújtó levélcíme, város:</t>
  </si>
  <si>
    <t>Benyújtó levélcíme, Pf.:</t>
  </si>
  <si>
    <t>Mellékletek</t>
  </si>
  <si>
    <t>Rádióengedély eredeti példány</t>
  </si>
  <si>
    <t>Csatolt berendezés adatlapok száma:</t>
  </si>
  <si>
    <t>Érinttt hívójelek:</t>
  </si>
  <si>
    <t>Fellebbezési jogomról lemondok:</t>
  </si>
  <si>
    <t>Tudomásul veszem, hogy tartozás esetén nem kaphatok rádióengedélyt</t>
  </si>
  <si>
    <t>kérelem kelt, hely</t>
  </si>
  <si>
    <t>Kérelem kelt, dátum</t>
  </si>
  <si>
    <t>Sz1Betű</t>
  </si>
  <si>
    <t>Sz1Szám</t>
  </si>
  <si>
    <t>Sz2Betű</t>
  </si>
  <si>
    <t>Sz2Szám</t>
  </si>
  <si>
    <t>ÁllomásOsztály</t>
  </si>
  <si>
    <t>BerendezésGyártó</t>
  </si>
  <si>
    <t>BerendezésTípus</t>
  </si>
  <si>
    <t>Rendeltetés</t>
  </si>
  <si>
    <t>Kategória</t>
  </si>
  <si>
    <t>Jellege</t>
  </si>
  <si>
    <t>Darab</t>
  </si>
  <si>
    <t>Telj_W</t>
  </si>
  <si>
    <t>Adó_Fr_Sáv</t>
  </si>
  <si>
    <t>Vevő_Fr_Sáv</t>
  </si>
  <si>
    <t>AdásmódSáv</t>
  </si>
  <si>
    <t>Adó1_MHz</t>
  </si>
  <si>
    <t>Vevő1_MHz</t>
  </si>
  <si>
    <t>Adásmód1</t>
  </si>
  <si>
    <t>Adó2_MHz</t>
  </si>
  <si>
    <t>Vevő2_MHz</t>
  </si>
  <si>
    <t>Adásmód2</t>
  </si>
  <si>
    <t>Adó3_MHz</t>
  </si>
  <si>
    <t>Vevő3_MHz</t>
  </si>
  <si>
    <t>Adásmód3</t>
  </si>
  <si>
    <t>Adó4_MHz</t>
  </si>
  <si>
    <t>Vevő4_MHz</t>
  </si>
  <si>
    <t>Adásmód4</t>
  </si>
  <si>
    <t>Adó5_MHz</t>
  </si>
  <si>
    <t>Vevő5_MHz</t>
  </si>
  <si>
    <t>Adásmód5</t>
  </si>
  <si>
    <t>Adó6_MHz</t>
  </si>
  <si>
    <t>Vevő6_MHz</t>
  </si>
  <si>
    <t>Adásmód6</t>
  </si>
  <si>
    <t>AntMag</t>
  </si>
  <si>
    <t>AntGyártó</t>
  </si>
  <si>
    <t>AntTipus</t>
  </si>
  <si>
    <t>Gain</t>
  </si>
  <si>
    <t>SugIr</t>
  </si>
  <si>
    <t>ERP_W</t>
  </si>
  <si>
    <t>Megjegyzés</t>
  </si>
  <si>
    <t>Terms</t>
  </si>
  <si>
    <t>Eng_B</t>
  </si>
  <si>
    <t>Díjfizető levélcím, város</t>
  </si>
  <si>
    <t>Pol</t>
  </si>
  <si>
    <t>HívójelHatSzám</t>
  </si>
  <si>
    <t>Csónak</t>
  </si>
  <si>
    <t>ACR Electronics, Inc.</t>
  </si>
  <si>
    <t>NAUTICAST- B</t>
  </si>
  <si>
    <t>NAUTICAST INLAND AIS</t>
  </si>
  <si>
    <t>Cobham</t>
  </si>
  <si>
    <t>6410-D</t>
  </si>
  <si>
    <t>Decca</t>
  </si>
  <si>
    <t>FLUSSRADAR 3000</t>
  </si>
  <si>
    <t>ELNA</t>
  </si>
  <si>
    <t>JRC</t>
  </si>
  <si>
    <t>INLAND 2 AIS</t>
  </si>
  <si>
    <t>Keison</t>
  </si>
  <si>
    <t>MD-3000</t>
  </si>
  <si>
    <t>KODEN</t>
  </si>
  <si>
    <t>MD-3600</t>
  </si>
  <si>
    <t>AIS 200</t>
  </si>
  <si>
    <t>KONGSBERG</t>
  </si>
  <si>
    <t>L-3 Communications</t>
  </si>
  <si>
    <t>McMurdo</t>
  </si>
  <si>
    <t>Motorola</t>
  </si>
  <si>
    <t>INLAND AIS CLASS A</t>
  </si>
  <si>
    <t>INLAND AIS TRANSPONDER</t>
  </si>
  <si>
    <t>NAUTICAST A2 CLASS-A AIS TRANSPONDER</t>
  </si>
  <si>
    <t>MIDLAND 100</t>
  </si>
  <si>
    <t>NEXUS</t>
  </si>
  <si>
    <t>RHRS 2005RC</t>
  </si>
  <si>
    <t>RADIO HOLLAND</t>
  </si>
  <si>
    <t>Raymarine</t>
  </si>
  <si>
    <t>R4 AIS CLASS A TRANSPONDER SYSTEM</t>
  </si>
  <si>
    <t>SAAB</t>
  </si>
  <si>
    <t>COMPACT RT 2048</t>
  </si>
  <si>
    <t xml:space="preserve">SAILOR </t>
  </si>
  <si>
    <t>Shipmate</t>
  </si>
  <si>
    <t>S 10</t>
  </si>
  <si>
    <t>Silva</t>
  </si>
  <si>
    <t>S 15</t>
  </si>
  <si>
    <t>DX64S-1</t>
  </si>
  <si>
    <t>Simrad marine</t>
  </si>
  <si>
    <t>HT-50</t>
  </si>
  <si>
    <t>RD-68W</t>
  </si>
  <si>
    <t xml:space="preserve">SPERRY </t>
  </si>
  <si>
    <t>Sperry Marine</t>
  </si>
  <si>
    <t>GX1500S QUEST-X</t>
  </si>
  <si>
    <t>Swiss Radar</t>
  </si>
  <si>
    <t>JFS364 C</t>
  </si>
  <si>
    <t>SWISS RADAR</t>
  </si>
  <si>
    <t>Adásmód</t>
  </si>
  <si>
    <t>16K0G3EJN</t>
  </si>
  <si>
    <t>16K0G2B</t>
  </si>
  <si>
    <t>300MX0N</t>
  </si>
  <si>
    <t>16K0G1D</t>
  </si>
  <si>
    <t>3K20A3X</t>
  </si>
  <si>
    <t>2K00A2A</t>
  </si>
  <si>
    <t>8K50G3EJN</t>
  </si>
  <si>
    <t>16K0F3EJN</t>
  </si>
  <si>
    <t>13K5G2B</t>
  </si>
  <si>
    <t>20M0P0N</t>
  </si>
  <si>
    <t>Állomás_Id</t>
  </si>
  <si>
    <t>frekvencia sávok</t>
  </si>
  <si>
    <t>156-162</t>
  </si>
  <si>
    <t>FixAdó</t>
  </si>
  <si>
    <t>406-406,1</t>
  </si>
  <si>
    <t>9300-9400</t>
  </si>
  <si>
    <t>E100</t>
  </si>
  <si>
    <t>FixATIS</t>
  </si>
  <si>
    <t>Nincs EPiRB</t>
  </si>
  <si>
    <t>InSzám</t>
  </si>
  <si>
    <t>InSzám1</t>
  </si>
  <si>
    <t>InSzám2</t>
  </si>
  <si>
    <t>Jármű_Típus</t>
  </si>
  <si>
    <t>SAS 39</t>
  </si>
  <si>
    <t>KÉREM ADJA MEG!</t>
  </si>
  <si>
    <t>ALPHAE+A 1030</t>
  </si>
  <si>
    <t>AN-2 AKNÁSZNASZÁD</t>
  </si>
  <si>
    <t>ARIMAR 580 PIONEER RX</t>
  </si>
  <si>
    <t>ARIMAR 650 PIONNEER LX</t>
  </si>
  <si>
    <t>ÁTKELŐ HAJÓ</t>
  </si>
  <si>
    <t>BALATON 24/H/E VITORLÁS KISHAJÓ</t>
  </si>
  <si>
    <t>BALATON 31 VITORLÁS KISHAJÓ</t>
  </si>
  <si>
    <t>BALATONFÜRED MOTOROS KISHAJÓ</t>
  </si>
  <si>
    <t>BAVARIA 38 H VITORLÁS KISHAJÓ</t>
  </si>
  <si>
    <t>BAVARIA 42 VITORLÁS KISHAJÓ</t>
  </si>
  <si>
    <t>BAVARIA 42/3 VITORLÁS KISHAJÓ</t>
  </si>
  <si>
    <t>BAVARIA 45 VITORLÁS KISHAJÓ</t>
  </si>
  <si>
    <t>BAVARIA 890</t>
  </si>
  <si>
    <t>BAYLINER 175 GT</t>
  </si>
  <si>
    <t>BAYLINER 1850 CPRI SS BOWRIDER MOTOROS KISHAJÓ</t>
  </si>
  <si>
    <t>BAYLINER 192 DISCOVERY MOTOROS KISHAJÓ</t>
  </si>
  <si>
    <t>BAYLINER 1952 CL CAPRI MOTOROS KISHAJÓ</t>
  </si>
  <si>
    <t>BAYLINER 2655 CIERA SUNBRIDGE</t>
  </si>
  <si>
    <t>BAYLINER 2855 CIERA SUNBRIDGE</t>
  </si>
  <si>
    <t>BEJÁRÓ HAJÓ</t>
  </si>
  <si>
    <t>BELVÍZI NAGYHAJÓ</t>
  </si>
  <si>
    <t>BÉNÉTEAU 331 VITORLÁS KISHAJÓ</t>
  </si>
  <si>
    <t>BÉNÉTEAU ANTARES 10,80 MOTOSORS KISHAJÓ</t>
  </si>
  <si>
    <t>BÉNÉTEAU ANTARES 650 HB</t>
  </si>
  <si>
    <t>BÉNÉTEAU OCEANIS 411</t>
  </si>
  <si>
    <t>BÉNÉTEAU OCEANIS 43 CRUISER VITORLÁS HAJÓ</t>
  </si>
  <si>
    <t>BÉNÉTEAU OCEANIS CLIPPER 351 VITORLÁS KISHAJÓ</t>
  </si>
  <si>
    <t>BÉNÉTEAU OCEANIS CLIPPER 473 VITORLÁS KISHAJÓ</t>
  </si>
  <si>
    <t>CAPRI 25 MOTOROS KISHAJÓ</t>
  </si>
  <si>
    <t>COASTWORKER SZEMÉLYSZÁLLÍTÓ KISHAJÓ</t>
  </si>
  <si>
    <t>COMBI CAMP 21 MOTOROS KISHAJÓ</t>
  </si>
  <si>
    <t>COMPROMIS 720</t>
  </si>
  <si>
    <t>CONRAD 900 MOTOROS KISHAJÓ</t>
  </si>
  <si>
    <t>CORVIN</t>
  </si>
  <si>
    <t>CROWNLINE 215 CCR MOTOROS KISHAJÓ</t>
  </si>
  <si>
    <t>CROWNLINE 242 CR MOTOROS KISHAJÓ</t>
  </si>
  <si>
    <t>CROWNLINE 270 CR MOTOROS KISHAJÓ</t>
  </si>
  <si>
    <t>DELTABAY RIB 625</t>
  </si>
  <si>
    <t>DONZI 275 LXC MOTOROS KISHAJÓ</t>
  </si>
  <si>
    <t>DRAGO FIESTA 660</t>
  </si>
  <si>
    <t>DUFOUR 385</t>
  </si>
  <si>
    <t>DUNAI MÉRŐHAJÓ</t>
  </si>
  <si>
    <t>ELAN 43 VITORLÁS KISHAJÓ</t>
  </si>
  <si>
    <t>ELEVÁTOR HAJÓ</t>
  </si>
  <si>
    <t>FAIRLINETARGA 47 MOTOROS  KISHAJÓ</t>
  </si>
  <si>
    <t>FEELING 32</t>
  </si>
  <si>
    <t>FLIPPER 510 MOTOROS KISHAJÓ</t>
  </si>
  <si>
    <t>FOLYAMI HAJÓ</t>
  </si>
  <si>
    <t>FOLYAMI TOLÓHAJÓ</t>
  </si>
  <si>
    <t>FOUR WINNS 215 SUNDOWNER</t>
  </si>
  <si>
    <t>GALEON 385 HTS MOTORS KISHAJÓ</t>
  </si>
  <si>
    <t>GLOBESSY 46 VITORLÁS KISHAJÓ</t>
  </si>
  <si>
    <t>HAJÓ</t>
  </si>
  <si>
    <t>HANSE 325 VITORLÁS KISHAJÓ</t>
  </si>
  <si>
    <t>HANSE 531E VITORLÁS KISHAJÓ</t>
  </si>
  <si>
    <t>HOMOKTERÍTŐ HAJÓ</t>
  </si>
  <si>
    <t>HORDSZÁRNYAS SZEMÉLYHAJÓ</t>
  </si>
  <si>
    <t>HUNTER 310 VITORLÁS KISHAJÓ</t>
  </si>
  <si>
    <t>JEANNEAU CAP CAMARA 715 WA VV</t>
  </si>
  <si>
    <t>JEANNEAU LEADER 805</t>
  </si>
  <si>
    <t>JEANNEAU MERRRY FISHER 925</t>
  </si>
  <si>
    <t>JEANNEAU SUN ODYSSEY 43 DS VITORLÁS HAJÓ</t>
  </si>
  <si>
    <t>JEANNEAU SUN ODYSSEY 44 VITORLÁS HAJÓ</t>
  </si>
  <si>
    <t>JÉGTÖRŐ HAJÓ</t>
  </si>
  <si>
    <t>JÉGTÖRŐ-VONTATÓ HAJÓ</t>
  </si>
  <si>
    <t>KIKÖTŐI RENDEZŐ HAJÓ</t>
  </si>
  <si>
    <t>KIRAKÓ HAJÓ</t>
  </si>
  <si>
    <t>KISHAJÓ</t>
  </si>
  <si>
    <t>KISHAJÓ-KOMP</t>
  </si>
  <si>
    <t>KITŰZŐ HAJÓ</t>
  </si>
  <si>
    <t xml:space="preserve">KITŰZŐ/E KISHAJÓ BTI-813 </t>
  </si>
  <si>
    <t>KOMPHAJÓ</t>
  </si>
  <si>
    <t>KOMPTOVÁBBITÓ ÉS SZEMÉLYHAJÓ</t>
  </si>
  <si>
    <t>KOTRÓ HAJÓ</t>
  </si>
  <si>
    <t>KÖTELES KOMP</t>
  </si>
  <si>
    <t>LÉGPÁRNÁS SZEMÉLYHAJÓ</t>
  </si>
  <si>
    <t>MACGREGOR 26 X</t>
  </si>
  <si>
    <t>MAINSHIP 34 P MOTOROS KISHAJÓ</t>
  </si>
  <si>
    <t>MARKOLÓ HAJÓ</t>
  </si>
  <si>
    <t>MÉRŐHAJÓ</t>
  </si>
  <si>
    <t>MHD VÁC 316</t>
  </si>
  <si>
    <t>MIKRO VITORLÁS KISHAJÓ</t>
  </si>
  <si>
    <t>MONTEREY 194 FS MOTOROS KISHAJÓ</t>
  </si>
  <si>
    <t>MONTEREY 275 CR</t>
  </si>
  <si>
    <t>MONTEREY 250 CR</t>
  </si>
  <si>
    <t>MORGAN 45 VITORLÁS KISHAJÓ</t>
  </si>
  <si>
    <t>MORTOROS ŐRHAJÓ</t>
  </si>
  <si>
    <t>MOTOROS KISHAJÓ</t>
  </si>
  <si>
    <t>MOTOROS TOLÓHAJÓ</t>
  </si>
  <si>
    <t>MOTOROS VITORLÁS</t>
  </si>
  <si>
    <t>MUNKAGÉP HAJÓ</t>
  </si>
  <si>
    <t>MUNKAGÉP HAJÓ CAT-UM-S</t>
  </si>
  <si>
    <t>NAUTIC 12 M RACING/E VITORLÁS KISHAJÓ</t>
  </si>
  <si>
    <t>OLYMPIC 43 VITORLÁS HAJÓ</t>
  </si>
  <si>
    <t>ÖNJÁRÓ ÁRUSZÁLLÍTÓ</t>
  </si>
  <si>
    <t>ÖNJÁRÓ GÉPHAJÓ</t>
  </si>
  <si>
    <t>ÖNJÁRÓ HAJÓ</t>
  </si>
  <si>
    <t>ÖNJÁRÓ KOMPHAJÓ</t>
  </si>
  <si>
    <t>ÖNJÁRÓ SZÁLLÍTÓ HAJÓ</t>
  </si>
  <si>
    <t>ÖNJÁRÓ SZÁRAZÁRÚ SZÁLLÍTÓ HAJÓ</t>
  </si>
  <si>
    <t>ÖNJÁRÓ TARTÁLYHAJÓ</t>
  </si>
  <si>
    <t>ÖNJÁRÓ TEHERHAJÓ</t>
  </si>
  <si>
    <t>PARTI ÁLLOMÁS</t>
  </si>
  <si>
    <t>PRHV 12 KK MOTOROS KISHAJÓ</t>
  </si>
  <si>
    <t>QUICKSILVER 500 COMMANDER/E</t>
  </si>
  <si>
    <t>QUICKSILVER MARINE POWER EUROPE</t>
  </si>
  <si>
    <t>REGAL 2565 MOTOROS KISHAJÓ</t>
  </si>
  <si>
    <t>RÉVHAJÓ</t>
  </si>
  <si>
    <t>RIKÁRD 620 DELUX</t>
  </si>
  <si>
    <t>RINKER 226 BR MOTOROS KISHAJÓ</t>
  </si>
  <si>
    <t>RINKER 270 FIESTA VEE</t>
  </si>
  <si>
    <t>RINKER 360</t>
  </si>
  <si>
    <t>SEA RAY 275 SUNDANCER</t>
  </si>
  <si>
    <t>SELVA D 660 C</t>
  </si>
  <si>
    <t>SERLEGES ÚSZÓ ELEVÁTOR HAJÓ</t>
  </si>
  <si>
    <t>STARCRAFT 2010 NEXSTAR</t>
  </si>
  <si>
    <t>STINGRAY 200 CS</t>
  </si>
  <si>
    <t>STINGRAY 215 LR</t>
  </si>
  <si>
    <t>STINGRAY 240 CS</t>
  </si>
  <si>
    <t>SUDÁR REGATTA VITORLÁS KISHAJÓ</t>
  </si>
  <si>
    <t>SZEMÉLYHAJÓ</t>
  </si>
  <si>
    <t>SZEMÉLYHAJÓ-ÖNJÁRÓ KOMP</t>
  </si>
  <si>
    <t>SZEMÉLYSZÁLLÍTÓ ÉS MUNKAHAJÓ</t>
  </si>
  <si>
    <t>SZEMÉLYSZÁLLÍTÓ HAJÓ</t>
  </si>
  <si>
    <t>SZEMÉLYSZÁLLÍTÓ KISGÉPHAJÓ</t>
  </si>
  <si>
    <t>SZEMÉLYSZÁLLÍTÓ KISHAJÓ</t>
  </si>
  <si>
    <t>SZEMÉLYSZÁLLÍTÓ TERMES HAJÓ</t>
  </si>
  <si>
    <t>SZERHAJÓ</t>
  </si>
  <si>
    <t>TOLÓ HAJÓ</t>
  </si>
  <si>
    <t>TOLÓ-VONTATÓ HAJÓ</t>
  </si>
  <si>
    <t>TR 500/E MOTOROS KISHAJÓ</t>
  </si>
  <si>
    <t>ÚSZÓ MUNAKGÉP</t>
  </si>
  <si>
    <t>ÚSZÓDARU</t>
  </si>
  <si>
    <t>ÚSZÓEGYSÉG</t>
  </si>
  <si>
    <t>ÚSZÓLÉTESÍTMÉNY</t>
  </si>
  <si>
    <t>ÚSZÓRAKODÓ</t>
  </si>
  <si>
    <t>VÁC 9.30 MOTOROS KISHAJÓ</t>
  </si>
  <si>
    <t>VEDERSOROS KOTRÓ HAJÓ</t>
  </si>
  <si>
    <t>VISION YACHT ELEGANCE 64 MOTOROS KISHAJÓ</t>
  </si>
  <si>
    <t>VITORLÁS HAJÓ</t>
  </si>
  <si>
    <t>VITORLÁS KISHAJÓ</t>
  </si>
  <si>
    <t>VITORLÁS KISHAJÓ TÚRACIRKÁLÓ</t>
  </si>
  <si>
    <t>VITORLÁS SZEMÉLYSZÁLLÍTÓ KISHAJÓ</t>
  </si>
  <si>
    <t>VONTATÓ ÉS KITŰZŐHAJÓ</t>
  </si>
  <si>
    <t>VONTATÓ HAJÓ</t>
  </si>
  <si>
    <t>ZODIAC START 400 FL</t>
  </si>
  <si>
    <t>ZWALUWKRUISER 900 MOTOROS KISHAJÓ</t>
  </si>
  <si>
    <t>KérHely</t>
  </si>
  <si>
    <t>KérDate</t>
  </si>
  <si>
    <t>Óta_Üzemel</t>
  </si>
  <si>
    <t>Időszak</t>
  </si>
  <si>
    <t>EngedélySzám</t>
  </si>
  <si>
    <t>Időszak1</t>
  </si>
  <si>
    <t>Időszak2</t>
  </si>
  <si>
    <t>Hívónév</t>
  </si>
  <si>
    <t>Állomás_Kód</t>
  </si>
  <si>
    <t>Term</t>
  </si>
  <si>
    <t>Új frekvenciakijelölés</t>
  </si>
  <si>
    <t>Fr1</t>
  </si>
  <si>
    <t>Fr2</t>
  </si>
  <si>
    <t>Fr3</t>
  </si>
  <si>
    <t>EllSugár</t>
  </si>
  <si>
    <t>Jármű_Neve</t>
  </si>
  <si>
    <t>AUT</t>
  </si>
  <si>
    <t>BEL</t>
  </si>
  <si>
    <t>BUL</t>
  </si>
  <si>
    <t>CRO</t>
  </si>
  <si>
    <t>CYP</t>
  </si>
  <si>
    <t>CZE</t>
  </si>
  <si>
    <t>ENG</t>
  </si>
  <si>
    <t>FIN</t>
  </si>
  <si>
    <t>FRA</t>
  </si>
  <si>
    <t>GBR</t>
  </si>
  <si>
    <t>IRL</t>
  </si>
  <si>
    <t>ISL</t>
  </si>
  <si>
    <t>ITA</t>
  </si>
  <si>
    <t>LIE</t>
  </si>
  <si>
    <t>LUX</t>
  </si>
  <si>
    <t>NL</t>
  </si>
  <si>
    <t>POL</t>
  </si>
  <si>
    <t>ROU</t>
  </si>
  <si>
    <t>SLO</t>
  </si>
  <si>
    <t>SRB</t>
  </si>
  <si>
    <t>SUI</t>
  </si>
  <si>
    <t>SVK</t>
  </si>
  <si>
    <t>UKR</t>
  </si>
  <si>
    <t>FizAnyjaNév</t>
  </si>
  <si>
    <t>FizSzÜlHelyOrsz</t>
  </si>
  <si>
    <t>FizSzülHelyCity</t>
  </si>
  <si>
    <t>FizSzülIdő</t>
  </si>
  <si>
    <t>Díjfizető anyja neve:</t>
  </si>
  <si>
    <t>Díjfizető születési hely országa:</t>
  </si>
  <si>
    <t>Díjfizető születési hely városa:</t>
  </si>
  <si>
    <t>Díjfizető születés ideje:</t>
  </si>
  <si>
    <t>Engedélyes anyja neve:</t>
  </si>
  <si>
    <t>Engedélyes születési hely országa:</t>
  </si>
  <si>
    <t>Engedélyes születési hely városa:</t>
  </si>
  <si>
    <t>Engedélyes születés ideje:</t>
  </si>
  <si>
    <t>FizSzemély</t>
  </si>
  <si>
    <t>Üzemelő</t>
  </si>
  <si>
    <t>IRSZ</t>
  </si>
  <si>
    <t>Helység</t>
  </si>
  <si>
    <t>Pomáz</t>
  </si>
  <si>
    <t>Visegrád</t>
  </si>
  <si>
    <t>Törökbálint</t>
  </si>
  <si>
    <t>Telki</t>
  </si>
  <si>
    <t>Táborfalva</t>
  </si>
  <si>
    <t>Miskolc*</t>
  </si>
  <si>
    <t>Debrecen*</t>
  </si>
  <si>
    <t>Szeged*</t>
  </si>
  <si>
    <t>Pécs*</t>
  </si>
  <si>
    <t>Győr*</t>
  </si>
  <si>
    <t>Jánossomorja</t>
  </si>
</sst>
</file>

<file path=xl/styles.xml><?xml version="1.0" encoding="utf-8"?>
<styleSheet xmlns="http://schemas.openxmlformats.org/spreadsheetml/2006/main">
  <numFmts count="2">
    <numFmt numFmtId="164" formatCode="m\.\ d\.;@"/>
    <numFmt numFmtId="165" formatCode="0.0"/>
  </numFmts>
  <fonts count="38">
    <font>
      <sz val="10"/>
      <color theme="1"/>
      <name val="Times New Roman"/>
      <family val="2"/>
      <charset val="238"/>
    </font>
    <font>
      <sz val="10"/>
      <color theme="1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rgb="FF3F3F76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sz val="10"/>
      <color rgb="FFFA7D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indexed="8"/>
      <name val="Arial"/>
      <family val="2"/>
    </font>
    <font>
      <b/>
      <sz val="11"/>
      <color theme="1"/>
      <name val="Times New Roman"/>
      <family val="1"/>
      <charset val="238"/>
    </font>
    <font>
      <u/>
      <sz val="11.5"/>
      <color theme="10"/>
      <name val="Times New Roman"/>
      <family val="2"/>
      <charset val="238"/>
    </font>
    <font>
      <u/>
      <sz val="10"/>
      <color theme="10"/>
      <name val="Times New Roman"/>
      <family val="2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2"/>
      <charset val="238"/>
    </font>
    <font>
      <sz val="12"/>
      <name val="Times New Roman"/>
      <family val="2"/>
      <charset val="238"/>
    </font>
    <font>
      <u/>
      <sz val="12"/>
      <color theme="10"/>
      <name val="Times New Roman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35" fillId="0" borderId="0"/>
  </cellStyleXfs>
  <cellXfs count="165">
    <xf numFmtId="0" fontId="0" fillId="0" borderId="0" xfId="0"/>
    <xf numFmtId="0" fontId="0" fillId="0" borderId="0" xfId="0"/>
    <xf numFmtId="0" fontId="18" fillId="33" borderId="0" xfId="0" applyFont="1" applyFill="1" applyAlignment="1">
      <alignment horizontal="center" vertical="center"/>
    </xf>
    <xf numFmtId="0" fontId="20" fillId="0" borderId="24" xfId="0" applyFont="1" applyBorder="1" applyAlignment="1">
      <alignment vertical="top" wrapText="1"/>
    </xf>
    <xf numFmtId="0" fontId="19" fillId="0" borderId="10" xfId="0" applyFont="1" applyBorder="1"/>
    <xf numFmtId="0" fontId="19" fillId="0" borderId="10" xfId="0" applyFont="1" applyFill="1" applyBorder="1"/>
    <xf numFmtId="0" fontId="20" fillId="0" borderId="0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20" fillId="0" borderId="25" xfId="0" applyFont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7" fillId="0" borderId="24" xfId="0" applyFont="1" applyBorder="1" applyAlignment="1">
      <alignment vertical="top" wrapText="1"/>
    </xf>
    <xf numFmtId="0" fontId="27" fillId="0" borderId="15" xfId="0" applyFont="1" applyBorder="1" applyAlignment="1">
      <alignment vertical="top" wrapText="1"/>
    </xf>
    <xf numFmtId="0" fontId="26" fillId="0" borderId="0" xfId="45"/>
    <xf numFmtId="1" fontId="28" fillId="0" borderId="0" xfId="0" applyNumberFormat="1" applyFont="1" applyAlignment="1">
      <alignment horizontal="left"/>
    </xf>
    <xf numFmtId="1" fontId="28" fillId="0" borderId="0" xfId="0" applyNumberFormat="1" applyFont="1"/>
    <xf numFmtId="0" fontId="0" fillId="0" borderId="0" xfId="0"/>
    <xf numFmtId="0" fontId="18" fillId="0" borderId="0" xfId="0" applyFont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0" xfId="0" applyBorder="1"/>
    <xf numFmtId="0" fontId="22" fillId="0" borderId="0" xfId="0" applyFont="1" applyAlignment="1">
      <alignment horizontal="center"/>
    </xf>
    <xf numFmtId="0" fontId="0" fillId="0" borderId="0" xfId="0" applyFill="1" applyBorder="1"/>
    <xf numFmtId="0" fontId="19" fillId="0" borderId="0" xfId="0" applyFont="1"/>
    <xf numFmtId="0" fontId="0" fillId="0" borderId="34" xfId="0" applyBorder="1"/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8" fillId="33" borderId="0" xfId="0" applyFont="1" applyFill="1" applyBorder="1" applyAlignment="1">
      <alignment horizontal="center" vertical="center"/>
    </xf>
    <xf numFmtId="0" fontId="19" fillId="0" borderId="0" xfId="0" applyFont="1" applyBorder="1"/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0" fontId="0" fillId="0" borderId="33" xfId="0" applyBorder="1" applyAlignment="1">
      <alignment horizontal="left" vertical="center"/>
    </xf>
    <xf numFmtId="0" fontId="0" fillId="0" borderId="0" xfId="0"/>
    <xf numFmtId="0" fontId="19" fillId="0" borderId="10" xfId="0" applyFont="1" applyBorder="1"/>
    <xf numFmtId="0" fontId="0" fillId="0" borderId="10" xfId="0" applyFill="1" applyBorder="1"/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0" fillId="0" borderId="10" xfId="0" applyBorder="1"/>
    <xf numFmtId="0" fontId="20" fillId="0" borderId="0" xfId="0" applyFont="1" applyBorder="1" applyAlignment="1">
      <alignment vertical="top" wrapText="1"/>
    </xf>
    <xf numFmtId="0" fontId="20" fillId="0" borderId="0" xfId="0" applyFont="1"/>
    <xf numFmtId="0" fontId="27" fillId="0" borderId="0" xfId="0" applyFont="1"/>
    <xf numFmtId="14" fontId="0" fillId="0" borderId="0" xfId="0" applyNumberFormat="1"/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0" fillId="0" borderId="10" xfId="0" applyBorder="1"/>
    <xf numFmtId="0" fontId="0" fillId="0" borderId="0" xfId="0"/>
    <xf numFmtId="0" fontId="0" fillId="0" borderId="0" xfId="0"/>
    <xf numFmtId="0" fontId="31" fillId="0" borderId="32" xfId="0" applyFont="1" applyBorder="1"/>
    <xf numFmtId="0" fontId="32" fillId="0" borderId="0" xfId="0" applyFont="1"/>
    <xf numFmtId="0" fontId="31" fillId="0" borderId="13" xfId="0" applyFont="1" applyBorder="1"/>
    <xf numFmtId="0" fontId="32" fillId="0" borderId="21" xfId="0" applyFont="1" applyBorder="1"/>
    <xf numFmtId="0" fontId="31" fillId="0" borderId="0" xfId="0" applyFont="1"/>
    <xf numFmtId="0" fontId="31" fillId="0" borderId="10" xfId="0" applyFont="1" applyBorder="1"/>
    <xf numFmtId="0" fontId="31" fillId="0" borderId="14" xfId="0" applyFont="1" applyBorder="1"/>
    <xf numFmtId="0" fontId="31" fillId="0" borderId="30" xfId="0" applyFont="1" applyBorder="1"/>
    <xf numFmtId="0" fontId="31" fillId="0" borderId="0" xfId="0" applyFont="1" applyBorder="1"/>
    <xf numFmtId="0" fontId="31" fillId="0" borderId="21" xfId="0" applyFont="1" applyBorder="1"/>
    <xf numFmtId="0" fontId="31" fillId="0" borderId="12" xfId="0" applyFont="1" applyBorder="1"/>
    <xf numFmtId="14" fontId="31" fillId="0" borderId="14" xfId="0" applyNumberFormat="1" applyFont="1" applyBorder="1"/>
    <xf numFmtId="0" fontId="31" fillId="0" borderId="16" xfId="0" applyFont="1" applyBorder="1"/>
    <xf numFmtId="0" fontId="31" fillId="0" borderId="0" xfId="0" applyFont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34" borderId="13" xfId="0" applyFont="1" applyFill="1" applyBorder="1"/>
    <xf numFmtId="0" fontId="31" fillId="34" borderId="0" xfId="0" applyFont="1" applyFill="1" applyBorder="1"/>
    <xf numFmtId="0" fontId="31" fillId="34" borderId="0" xfId="0" applyFont="1" applyFill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31" fillId="34" borderId="0" xfId="0" applyFont="1" applyFill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/>
    <xf numFmtId="0" fontId="31" fillId="0" borderId="0" xfId="0" applyFont="1" applyFill="1"/>
    <xf numFmtId="0" fontId="31" fillId="0" borderId="22" xfId="0" applyFont="1" applyBorder="1"/>
    <xf numFmtId="0" fontId="31" fillId="0" borderId="19" xfId="0" applyFont="1" applyBorder="1"/>
    <xf numFmtId="0" fontId="31" fillId="34" borderId="14" xfId="0" applyFont="1" applyFill="1" applyBorder="1"/>
    <xf numFmtId="0" fontId="31" fillId="34" borderId="30" xfId="0" applyFont="1" applyFill="1" applyBorder="1"/>
    <xf numFmtId="1" fontId="32" fillId="0" borderId="10" xfId="0" applyNumberFormat="1" applyFont="1" applyBorder="1" applyAlignment="1">
      <alignment horizontal="center"/>
    </xf>
    <xf numFmtId="0" fontId="31" fillId="0" borderId="13" xfId="0" applyFont="1" applyBorder="1" applyAlignment="1">
      <alignment horizontal="left" vertical="center"/>
    </xf>
    <xf numFmtId="0" fontId="31" fillId="0" borderId="18" xfId="0" applyFont="1" applyFill="1" applyBorder="1"/>
    <xf numFmtId="0" fontId="31" fillId="0" borderId="18" xfId="0" applyFont="1" applyBorder="1"/>
    <xf numFmtId="14" fontId="32" fillId="0" borderId="30" xfId="0" applyNumberFormat="1" applyFont="1" applyBorder="1"/>
    <xf numFmtId="0" fontId="31" fillId="0" borderId="26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0" fontId="32" fillId="0" borderId="27" xfId="0" applyFont="1" applyBorder="1" applyAlignment="1">
      <alignment horizontal="center" vertical="center"/>
    </xf>
    <xf numFmtId="0" fontId="31" fillId="0" borderId="27" xfId="0" applyFont="1" applyBorder="1" applyAlignment="1">
      <alignment horizontal="left" vertical="center"/>
    </xf>
    <xf numFmtId="0" fontId="31" fillId="0" borderId="27" xfId="0" applyFont="1" applyBorder="1" applyAlignment="1">
      <alignment horizontal="center" vertical="center"/>
    </xf>
    <xf numFmtId="164" fontId="31" fillId="0" borderId="27" xfId="0" applyNumberFormat="1" applyFont="1" applyBorder="1" applyAlignment="1">
      <alignment horizontal="left" vertical="center"/>
    </xf>
    <xf numFmtId="0" fontId="31" fillId="0" borderId="27" xfId="0" applyNumberFormat="1" applyFont="1" applyBorder="1" applyAlignment="1">
      <alignment horizontal="left" vertical="center"/>
    </xf>
    <xf numFmtId="49" fontId="31" fillId="0" borderId="27" xfId="0" applyNumberFormat="1" applyFont="1" applyBorder="1" applyAlignment="1">
      <alignment horizontal="left" vertical="center"/>
    </xf>
    <xf numFmtId="0" fontId="31" fillId="0" borderId="31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14" fontId="31" fillId="0" borderId="0" xfId="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4" fontId="31" fillId="0" borderId="0" xfId="0" applyNumberFormat="1" applyFont="1" applyAlignment="1">
      <alignment horizontal="center"/>
    </xf>
    <xf numFmtId="0" fontId="31" fillId="0" borderId="0" xfId="0" applyNumberFormat="1" applyFont="1" applyAlignment="1">
      <alignment horizontal="center"/>
    </xf>
    <xf numFmtId="49" fontId="31" fillId="0" borderId="0" xfId="0" applyNumberFormat="1" applyFont="1"/>
    <xf numFmtId="0" fontId="31" fillId="0" borderId="0" xfId="0" applyNumberFormat="1" applyFont="1"/>
    <xf numFmtId="14" fontId="31" fillId="0" borderId="0" xfId="0" applyNumberFormat="1" applyFont="1"/>
    <xf numFmtId="0" fontId="31" fillId="0" borderId="26" xfId="0" applyFont="1" applyBorder="1"/>
    <xf numFmtId="49" fontId="31" fillId="0" borderId="27" xfId="0" applyNumberFormat="1" applyFont="1" applyBorder="1"/>
    <xf numFmtId="0" fontId="31" fillId="0" borderId="27" xfId="0" applyFont="1" applyBorder="1" applyAlignment="1">
      <alignment horizontal="center"/>
    </xf>
    <xf numFmtId="0" fontId="31" fillId="0" borderId="27" xfId="0" applyFont="1" applyBorder="1"/>
    <xf numFmtId="0" fontId="32" fillId="0" borderId="27" xfId="0" applyFont="1" applyBorder="1"/>
    <xf numFmtId="0" fontId="32" fillId="0" borderId="27" xfId="0" applyFont="1" applyBorder="1" applyAlignment="1">
      <alignment horizontal="center"/>
    </xf>
    <xf numFmtId="0" fontId="31" fillId="0" borderId="28" xfId="0" applyFont="1" applyBorder="1"/>
    <xf numFmtId="0" fontId="31" fillId="0" borderId="17" xfId="0" applyFont="1" applyFill="1" applyBorder="1"/>
    <xf numFmtId="165" fontId="31" fillId="0" borderId="27" xfId="0" applyNumberFormat="1" applyFont="1" applyBorder="1"/>
    <xf numFmtId="1" fontId="31" fillId="0" borderId="27" xfId="0" applyNumberFormat="1" applyFont="1" applyBorder="1"/>
    <xf numFmtId="165" fontId="31" fillId="0" borderId="0" xfId="0" applyNumberFormat="1" applyFont="1"/>
    <xf numFmtId="1" fontId="31" fillId="0" borderId="0" xfId="0" applyNumberFormat="1" applyFont="1"/>
    <xf numFmtId="3" fontId="31" fillId="0" borderId="0" xfId="0" applyNumberFormat="1" applyFont="1"/>
    <xf numFmtId="0" fontId="18" fillId="0" borderId="0" xfId="0" applyNumberFormat="1" applyFont="1"/>
    <xf numFmtId="0" fontId="22" fillId="0" borderId="0" xfId="0" applyNumberFormat="1" applyFont="1" applyAlignment="1">
      <alignment horizontal="center"/>
    </xf>
    <xf numFmtId="0" fontId="0" fillId="0" borderId="0" xfId="0" applyNumberFormat="1"/>
    <xf numFmtId="14" fontId="22" fillId="35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31" fillId="0" borderId="13" xfId="0" applyFont="1" applyBorder="1"/>
    <xf numFmtId="0" fontId="0" fillId="0" borderId="0" xfId="0" applyFont="1"/>
    <xf numFmtId="2" fontId="31" fillId="0" borderId="0" xfId="0" applyNumberFormat="1" applyFont="1"/>
    <xf numFmtId="14" fontId="31" fillId="0" borderId="0" xfId="0" applyNumberFormat="1" applyFont="1" applyAlignment="1">
      <alignment horizontal="center"/>
    </xf>
    <xf numFmtId="0" fontId="0" fillId="0" borderId="27" xfId="0" applyFont="1" applyBorder="1" applyAlignment="1">
      <alignment horizontal="left" vertical="center"/>
    </xf>
    <xf numFmtId="0" fontId="0" fillId="0" borderId="2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1" fillId="0" borderId="13" xfId="0" applyFont="1" applyFill="1" applyBorder="1"/>
    <xf numFmtId="0" fontId="31" fillId="0" borderId="12" xfId="0" applyFont="1" applyFill="1" applyBorder="1"/>
    <xf numFmtId="0" fontId="31" fillId="0" borderId="14" xfId="0" applyFont="1" applyBorder="1"/>
    <xf numFmtId="0" fontId="31" fillId="0" borderId="10" xfId="0" applyFont="1" applyBorder="1"/>
    <xf numFmtId="0" fontId="35" fillId="0" borderId="0" xfId="49"/>
    <xf numFmtId="1" fontId="36" fillId="0" borderId="0" xfId="49" applyNumberFormat="1" applyFont="1" applyAlignment="1">
      <alignment horizontal="center"/>
    </xf>
    <xf numFmtId="0" fontId="36" fillId="0" borderId="0" xfId="49" applyFont="1"/>
    <xf numFmtId="1" fontId="36" fillId="0" borderId="0" xfId="49" applyNumberFormat="1" applyFont="1"/>
    <xf numFmtId="0" fontId="36" fillId="0" borderId="0" xfId="49" applyFont="1" applyFill="1" applyBorder="1"/>
    <xf numFmtId="1" fontId="36" fillId="0" borderId="0" xfId="49" applyNumberFormat="1" applyFont="1" applyAlignment="1">
      <alignment horizontal="right"/>
    </xf>
    <xf numFmtId="0" fontId="36" fillId="0" borderId="0" xfId="49" applyNumberFormat="1" applyFont="1"/>
    <xf numFmtId="0" fontId="36" fillId="0" borderId="0" xfId="49" applyFont="1" applyBorder="1"/>
    <xf numFmtId="0" fontId="36" fillId="0" borderId="0" xfId="49" applyFont="1" applyAlignment="1">
      <alignment horizontal="center"/>
    </xf>
    <xf numFmtId="1" fontId="36" fillId="0" borderId="0" xfId="49" applyNumberFormat="1" applyFont="1" applyAlignment="1">
      <alignment horizontal="center" vertical="center"/>
    </xf>
    <xf numFmtId="1" fontId="37" fillId="0" borderId="0" xfId="49" applyNumberFormat="1" applyFont="1"/>
    <xf numFmtId="1" fontId="37" fillId="0" borderId="0" xfId="49" applyNumberFormat="1" applyFont="1" applyAlignment="1">
      <alignment horizontal="left"/>
    </xf>
    <xf numFmtId="1" fontId="36" fillId="0" borderId="0" xfId="49" applyNumberFormat="1" applyFont="1" applyAlignment="1">
      <alignment horizontal="left"/>
    </xf>
    <xf numFmtId="0" fontId="32" fillId="0" borderId="10" xfId="0" applyFont="1" applyBorder="1"/>
    <xf numFmtId="0" fontId="31" fillId="0" borderId="14" xfId="0" applyFont="1" applyBorder="1"/>
    <xf numFmtId="0" fontId="22" fillId="0" borderId="0" xfId="0" applyFont="1" applyAlignment="1">
      <alignment horizontal="center"/>
    </xf>
    <xf numFmtId="0" fontId="31" fillId="0" borderId="10" xfId="0" applyFont="1" applyBorder="1"/>
    <xf numFmtId="0" fontId="32" fillId="35" borderId="20" xfId="0" applyFont="1" applyFill="1" applyBorder="1" applyAlignment="1">
      <alignment horizontal="left" vertical="center" wrapText="1"/>
    </xf>
    <xf numFmtId="0" fontId="32" fillId="35" borderId="13" xfId="0" applyFont="1" applyFill="1" applyBorder="1" applyAlignment="1">
      <alignment horizontal="left" vertical="center" wrapText="1"/>
    </xf>
    <xf numFmtId="0" fontId="32" fillId="35" borderId="18" xfId="0" applyFont="1" applyFill="1" applyBorder="1" applyAlignment="1">
      <alignment horizontal="left" vertical="center" wrapText="1"/>
    </xf>
    <xf numFmtId="49" fontId="33" fillId="0" borderId="20" xfId="44" applyNumberFormat="1" applyFont="1" applyFill="1" applyBorder="1" applyAlignment="1" applyProtection="1">
      <alignment horizontal="left"/>
    </xf>
    <xf numFmtId="49" fontId="33" fillId="0" borderId="13" xfId="0" applyNumberFormat="1" applyFont="1" applyFill="1" applyBorder="1" applyAlignment="1">
      <alignment horizontal="left"/>
    </xf>
    <xf numFmtId="49" fontId="33" fillId="0" borderId="18" xfId="0" applyNumberFormat="1" applyFont="1" applyFill="1" applyBorder="1" applyAlignment="1">
      <alignment horizontal="left"/>
    </xf>
    <xf numFmtId="0" fontId="31" fillId="0" borderId="20" xfId="0" applyFont="1" applyBorder="1"/>
    <xf numFmtId="0" fontId="31" fillId="0" borderId="13" xfId="0" applyFont="1" applyBorder="1"/>
    <xf numFmtId="0" fontId="31" fillId="0" borderId="18" xfId="0" applyFont="1" applyBorder="1"/>
    <xf numFmtId="0" fontId="31" fillId="0" borderId="23" xfId="0" applyFont="1" applyBorder="1" applyAlignment="1">
      <alignment horizontal="right"/>
    </xf>
    <xf numFmtId="49" fontId="34" fillId="0" borderId="10" xfId="44" applyNumberFormat="1" applyFont="1" applyBorder="1" applyAlignment="1" applyProtection="1"/>
  </cellXfs>
  <cellStyles count="50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ás" xfId="44" builtinId="8"/>
    <cellStyle name="Hivatkozás 2" xfId="43"/>
    <cellStyle name="Hivatkozott cella" xfId="12" builtinId="24" customBuiltin="1"/>
    <cellStyle name="Jegyzet" xfId="15" builtinId="10" customBuiltin="1"/>
    <cellStyle name="Jegyzet 2" xfId="47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Normál 2 2" xfId="46"/>
    <cellStyle name="Normál 3" xfId="48"/>
    <cellStyle name="Normál 4" xfId="45"/>
    <cellStyle name="Normál 5" xfId="49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42"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ont>
        <b/>
        <i val="0"/>
        <color rgb="FFFF0000"/>
      </font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CI75"/>
  <sheetViews>
    <sheetView tabSelected="1" zoomScale="85" zoomScaleNormal="85" workbookViewId="0">
      <pane xSplit="2" ySplit="6" topLeftCell="C7" activePane="bottomRight" state="frozen"/>
      <selection activeCell="A6" sqref="A6"/>
      <selection pane="topRight" activeCell="C6" sqref="C6"/>
      <selection pane="bottomLeft" activeCell="A7" sqref="A7"/>
      <selection pane="bottomRight" activeCell="C20" sqref="C20:H20"/>
    </sheetView>
  </sheetViews>
  <sheetFormatPr defaultColWidth="0" defaultRowHeight="12.75" zeroHeight="1"/>
  <cols>
    <col min="1" max="1" width="3.83203125" customWidth="1"/>
    <col min="2" max="2" width="66.5" bestFit="1" customWidth="1"/>
    <col min="3" max="3" width="18.5" customWidth="1"/>
    <col min="4" max="4" width="12" bestFit="1" customWidth="1"/>
    <col min="5" max="5" width="11.1640625" bestFit="1" customWidth="1"/>
    <col min="6" max="6" width="12.33203125" bestFit="1" customWidth="1"/>
    <col min="7" max="7" width="12.1640625" bestFit="1" customWidth="1"/>
    <col min="8" max="8" width="13.33203125" bestFit="1" customWidth="1"/>
    <col min="9" max="14" width="9.33203125" hidden="1" customWidth="1"/>
    <col min="15" max="15" width="17.1640625" hidden="1" customWidth="1"/>
    <col min="16" max="19" width="9.33203125" hidden="1" customWidth="1"/>
    <col min="20" max="20" width="15.6640625" hidden="1" customWidth="1"/>
    <col min="21" max="21" width="9.33203125" hidden="1" customWidth="1"/>
    <col min="22" max="22" width="23" hidden="1" customWidth="1"/>
    <col min="23" max="23" width="13.33203125" hidden="1" customWidth="1"/>
    <col min="24" max="24" width="9.33203125" hidden="1" customWidth="1"/>
    <col min="25" max="26" width="11.83203125" hidden="1" customWidth="1"/>
    <col min="27" max="27" width="13.33203125" hidden="1" customWidth="1"/>
    <col min="28" max="28" width="14" hidden="1" customWidth="1"/>
    <col min="29" max="29" width="14" style="55" hidden="1" customWidth="1"/>
    <col min="30" max="38" width="9.33203125" hidden="1" customWidth="1"/>
    <col min="39" max="41" width="9.33203125" style="55" hidden="1" customWidth="1"/>
    <col min="42" max="42" width="13" style="55" hidden="1" customWidth="1"/>
    <col min="43" max="43" width="9.33203125" hidden="1" customWidth="1"/>
    <col min="44" max="45" width="12.6640625" hidden="1" customWidth="1"/>
    <col min="46" max="46" width="13.33203125" hidden="1" customWidth="1"/>
    <col min="47" max="50" width="9.33203125" hidden="1" customWidth="1"/>
    <col min="51" max="51" width="17.5" hidden="1" customWidth="1"/>
    <col min="52" max="67" width="9.33203125" hidden="1" customWidth="1"/>
    <col min="68" max="68" width="13.33203125" hidden="1" customWidth="1"/>
    <col min="69" max="69" width="13.33203125" style="55" hidden="1" customWidth="1"/>
    <col min="70" max="72" width="16.1640625" style="123" hidden="1" customWidth="1"/>
    <col min="73" max="73" width="13.33203125" style="55" hidden="1" customWidth="1"/>
    <col min="74" max="74" width="9.33203125" hidden="1" customWidth="1"/>
    <col min="75" max="75" width="35.33203125" hidden="1" customWidth="1"/>
    <col min="76" max="76" width="54.33203125" hidden="1" customWidth="1"/>
    <col min="77" max="77" width="123.5" hidden="1" customWidth="1"/>
    <col min="78" max="78" width="47" hidden="1" customWidth="1"/>
    <col min="79" max="79" width="3.5" customWidth="1"/>
    <col min="80" max="80" width="3.5" hidden="1" customWidth="1"/>
    <col min="81" max="16384" width="9.33203125" hidden="1"/>
  </cols>
  <sheetData>
    <row r="1" spans="1:87" hidden="1">
      <c r="A1" s="19" t="s">
        <v>3573</v>
      </c>
      <c r="B1" s="20" t="s">
        <v>3574</v>
      </c>
      <c r="C1" s="20" t="s">
        <v>3575</v>
      </c>
      <c r="D1" s="20" t="s">
        <v>3576</v>
      </c>
      <c r="E1" s="20" t="s">
        <v>3577</v>
      </c>
      <c r="F1" s="20" t="s">
        <v>3578</v>
      </c>
      <c r="G1" s="20" t="s">
        <v>3579</v>
      </c>
      <c r="H1" s="20" t="s">
        <v>3580</v>
      </c>
      <c r="I1" s="20" t="s">
        <v>3581</v>
      </c>
      <c r="J1" s="20" t="s">
        <v>3582</v>
      </c>
      <c r="K1" s="20" t="s">
        <v>3583</v>
      </c>
      <c r="L1" s="20" t="s">
        <v>3584</v>
      </c>
      <c r="M1" s="20" t="s">
        <v>3585</v>
      </c>
      <c r="N1" s="20" t="s">
        <v>3586</v>
      </c>
      <c r="O1" s="20" t="s">
        <v>3587</v>
      </c>
      <c r="P1" s="20" t="s">
        <v>3588</v>
      </c>
      <c r="Q1" s="20" t="s">
        <v>3589</v>
      </c>
      <c r="R1" s="20" t="s">
        <v>3590</v>
      </c>
      <c r="S1" s="20" t="s">
        <v>3591</v>
      </c>
      <c r="T1" s="17" t="s">
        <v>3592</v>
      </c>
      <c r="U1" s="17" t="s">
        <v>3593</v>
      </c>
      <c r="V1" s="17" t="s">
        <v>3594</v>
      </c>
      <c r="W1" s="17" t="s">
        <v>3595</v>
      </c>
      <c r="X1" s="17" t="s">
        <v>3596</v>
      </c>
      <c r="Y1" s="17" t="s">
        <v>3597</v>
      </c>
      <c r="Z1" s="17" t="s">
        <v>3598</v>
      </c>
      <c r="AA1" s="17" t="s">
        <v>3599</v>
      </c>
      <c r="AB1" s="17" t="s">
        <v>3600</v>
      </c>
      <c r="AC1" s="17" t="s">
        <v>4005</v>
      </c>
      <c r="AD1" s="17" t="s">
        <v>3601</v>
      </c>
      <c r="AE1" s="17" t="s">
        <v>3602</v>
      </c>
      <c r="AF1" s="17" t="s">
        <v>3603</v>
      </c>
      <c r="AG1" s="17" t="s">
        <v>3604</v>
      </c>
      <c r="AH1" s="17" t="s">
        <v>3605</v>
      </c>
      <c r="AI1" s="17" t="s">
        <v>3606</v>
      </c>
      <c r="AJ1" s="17" t="s">
        <v>3607</v>
      </c>
      <c r="AK1" s="17" t="s">
        <v>3608</v>
      </c>
      <c r="AL1" s="17" t="s">
        <v>3609</v>
      </c>
      <c r="AM1" s="17" t="s">
        <v>3993</v>
      </c>
      <c r="AN1" s="17" t="s">
        <v>3994</v>
      </c>
      <c r="AO1" s="17" t="s">
        <v>3995</v>
      </c>
      <c r="AP1" s="17" t="s">
        <v>3996</v>
      </c>
      <c r="AQ1" s="17" t="s">
        <v>3610</v>
      </c>
      <c r="AR1" s="17" t="s">
        <v>3611</v>
      </c>
      <c r="AS1" s="17" t="s">
        <v>3612</v>
      </c>
      <c r="AT1" s="17" t="s">
        <v>3613</v>
      </c>
      <c r="AU1" s="17" t="s">
        <v>3614</v>
      </c>
      <c r="AV1" s="17" t="s">
        <v>3615</v>
      </c>
      <c r="AW1" s="17" t="s">
        <v>3616</v>
      </c>
      <c r="AX1" s="17" t="s">
        <v>3617</v>
      </c>
      <c r="AY1" s="17" t="s">
        <v>3618</v>
      </c>
      <c r="AZ1" s="17" t="s">
        <v>3619</v>
      </c>
      <c r="BA1" s="17" t="s">
        <v>3620</v>
      </c>
      <c r="BB1" s="17" t="s">
        <v>3621</v>
      </c>
      <c r="BC1" s="17" t="s">
        <v>3622</v>
      </c>
      <c r="BD1" s="17" t="s">
        <v>3623</v>
      </c>
      <c r="BE1" s="17" t="s">
        <v>3624</v>
      </c>
      <c r="BF1" s="17" t="s">
        <v>3625</v>
      </c>
      <c r="BG1" s="17" t="s">
        <v>3626</v>
      </c>
      <c r="BH1" s="17" t="s">
        <v>3627</v>
      </c>
      <c r="BI1" s="17" t="s">
        <v>3628</v>
      </c>
      <c r="BJ1" s="17" t="s">
        <v>3629</v>
      </c>
      <c r="BK1" s="17" t="s">
        <v>3630</v>
      </c>
      <c r="BL1" s="17" t="s">
        <v>3631</v>
      </c>
      <c r="BM1" s="17" t="s">
        <v>3632</v>
      </c>
      <c r="BN1" s="17" t="s">
        <v>3633</v>
      </c>
      <c r="BO1" s="17" t="s">
        <v>3634</v>
      </c>
      <c r="BP1" s="17" t="s">
        <v>3635</v>
      </c>
      <c r="BQ1" s="17"/>
      <c r="BR1" s="121"/>
      <c r="BS1" s="121"/>
      <c r="BT1" s="121"/>
      <c r="BU1" s="17"/>
    </row>
    <row r="2" spans="1:87" ht="14.25" hidden="1">
      <c r="A2" s="22" t="str">
        <f>$C$7</f>
        <v>Kérem válasszon!</v>
      </c>
      <c r="B2" s="22" t="str">
        <f>$C$8</f>
        <v>Igen</v>
      </c>
      <c r="C2" s="49">
        <f>$C$9</f>
        <v>0</v>
      </c>
      <c r="D2" s="49" t="str">
        <f>$C$10</f>
        <v>HUN</v>
      </c>
      <c r="E2" s="49">
        <f>$C$11</f>
        <v>0</v>
      </c>
      <c r="F2" s="49" t="str">
        <f>$C$12</f>
        <v/>
      </c>
      <c r="G2" s="49">
        <f>$C$13</f>
        <v>0</v>
      </c>
      <c r="H2" s="49">
        <f>$C$14</f>
        <v>0</v>
      </c>
      <c r="I2" s="49">
        <f>$C$15</f>
        <v>0</v>
      </c>
      <c r="J2" s="49" t="str">
        <f>$C$16</f>
        <v/>
      </c>
      <c r="K2" s="49">
        <f>$C$17</f>
        <v>0</v>
      </c>
      <c r="L2" s="49">
        <f>$C$18</f>
        <v>0</v>
      </c>
      <c r="M2" s="49">
        <f>$C$19</f>
        <v>0</v>
      </c>
      <c r="N2" s="49" t="str">
        <f>$C$20</f>
        <v/>
      </c>
      <c r="O2" s="49">
        <f>$C$21</f>
        <v>0</v>
      </c>
      <c r="P2" s="49">
        <f>$C$22</f>
        <v>0</v>
      </c>
      <c r="Q2" s="49">
        <f>$C$23</f>
        <v>0</v>
      </c>
      <c r="R2" s="49" t="str">
        <f>$C$24</f>
        <v/>
      </c>
      <c r="S2" s="49">
        <f>$C$25</f>
        <v>0</v>
      </c>
      <c r="T2" s="49">
        <f>$C$26</f>
        <v>0</v>
      </c>
      <c r="U2" s="49">
        <f>$C$27</f>
        <v>0</v>
      </c>
      <c r="V2" s="49">
        <f>$C$28</f>
        <v>0</v>
      </c>
      <c r="W2" s="50">
        <f>$C$29</f>
        <v>0</v>
      </c>
      <c r="X2" s="49">
        <f>$C$30</f>
        <v>0</v>
      </c>
      <c r="Y2" s="49">
        <f>$C$31</f>
        <v>0</v>
      </c>
      <c r="Z2" s="49">
        <f>$E$31</f>
        <v>0</v>
      </c>
      <c r="AA2" s="49">
        <f>$G$31</f>
        <v>0</v>
      </c>
      <c r="AB2" s="49" t="str">
        <f>$C$33</f>
        <v>Engedélyes</v>
      </c>
      <c r="AC2" s="132" t="str">
        <f>$C$34</f>
        <v>Igen</v>
      </c>
      <c r="AD2" s="49">
        <f>$C$35</f>
        <v>0</v>
      </c>
      <c r="AE2" s="49">
        <f>$C$36</f>
        <v>0</v>
      </c>
      <c r="AF2" s="49">
        <f>$C$37</f>
        <v>0</v>
      </c>
      <c r="AG2" s="49" t="str">
        <f>$C$38</f>
        <v/>
      </c>
      <c r="AH2" s="49">
        <f>$C$39</f>
        <v>0</v>
      </c>
      <c r="AI2" s="49">
        <f>$C$40</f>
        <v>0</v>
      </c>
      <c r="AJ2" s="49">
        <f>$C$41</f>
        <v>0</v>
      </c>
      <c r="AK2" s="49" t="str">
        <f>$C$42</f>
        <v/>
      </c>
      <c r="AL2" s="49">
        <f>$C$43</f>
        <v>0</v>
      </c>
      <c r="AM2" s="125">
        <f>$C$44</f>
        <v>0</v>
      </c>
      <c r="AN2" s="125">
        <f>$C$45</f>
        <v>0</v>
      </c>
      <c r="AO2" s="125">
        <f>$C$46</f>
        <v>0</v>
      </c>
      <c r="AP2" s="50">
        <f>$C$47</f>
        <v>0</v>
      </c>
      <c r="AQ2" s="49">
        <f>$C$48</f>
        <v>0</v>
      </c>
      <c r="AR2" s="49">
        <f>$C$49</f>
        <v>0</v>
      </c>
      <c r="AS2" s="49">
        <f>$E$49</f>
        <v>0</v>
      </c>
      <c r="AT2" s="49">
        <f>$G$49</f>
        <v>0</v>
      </c>
      <c r="AU2" s="49" t="str">
        <f>$C$51</f>
        <v>Engedélyes</v>
      </c>
      <c r="AV2" s="49">
        <f>$C$52</f>
        <v>0</v>
      </c>
      <c r="AW2" s="49">
        <f>$C$53</f>
        <v>0</v>
      </c>
      <c r="AX2" s="49">
        <f>$C$54</f>
        <v>0</v>
      </c>
      <c r="AY2" s="51">
        <f>$C$55</f>
        <v>0</v>
      </c>
      <c r="AZ2" s="51">
        <f>$C$56</f>
        <v>0</v>
      </c>
      <c r="BA2" s="49">
        <f>$C$57</f>
        <v>0</v>
      </c>
      <c r="BB2" s="49">
        <f>$C$58</f>
        <v>0</v>
      </c>
      <c r="BC2" s="49" t="str">
        <f>$C$59</f>
        <v/>
      </c>
      <c r="BD2" s="49">
        <f>$C$60</f>
        <v>0</v>
      </c>
      <c r="BE2" s="49">
        <f>$C$61</f>
        <v>0</v>
      </c>
      <c r="BF2" s="49">
        <f>$C$62</f>
        <v>0</v>
      </c>
      <c r="BG2" s="49" t="str">
        <f>$C$63</f>
        <v/>
      </c>
      <c r="BH2" s="49">
        <f>$C$64</f>
        <v>0</v>
      </c>
      <c r="BI2" s="49">
        <f>$C$65</f>
        <v>0</v>
      </c>
      <c r="BJ2" s="49">
        <f>$C$68</f>
        <v>0</v>
      </c>
      <c r="BK2" s="52">
        <f>$C$69</f>
        <v>0</v>
      </c>
      <c r="BL2" s="52" t="str">
        <f>$C$70</f>
        <v>A HÍVÓJELEK IDEMÁSOLÓDNAK</v>
      </c>
      <c r="BM2" s="49">
        <f>$C$71</f>
        <v>0</v>
      </c>
      <c r="BN2" s="49">
        <f>$C$72</f>
        <v>0</v>
      </c>
      <c r="BO2" s="49">
        <f>$C$73</f>
        <v>0</v>
      </c>
      <c r="BP2" s="50">
        <f>$C$74</f>
        <v>0</v>
      </c>
      <c r="BQ2" s="50"/>
      <c r="BR2" s="122" t="str">
        <f>IF(AND(BU2="",BZ2=0),"A hívójelek idemásolódnak",IF(AND(BU2&lt;&gt;"",BZ2=0),BU2,IF(AND(BU2="",BZ2&lt;&gt;0),BZ2,IF(AND(BU2&lt;&gt;"",BZ2&lt;&gt;0),BU2&amp;"; "&amp;BZ2))))</f>
        <v>A hívójelek idemásolódnak</v>
      </c>
      <c r="BS2" s="122"/>
      <c r="BT2" s="122"/>
      <c r="BU2" s="124" t="str">
        <f>IF(AND(BW2=0,BX2=0,BY2=0),"",IF(AND(BW2&lt;&gt;0,BX2=0,BY2=0),BW2,IF(AND(BW2&lt;&gt;0,BX2&lt;&gt;0,BY2=0),BW2&amp;"; "&amp;BX2,IF(AND(BW2&lt;&gt;0,BX2&lt;&gt;0,BY2&lt;&gt;0),BW2&amp;"; "&amp;BX2&amp;"; "&amp;BY2))))</f>
        <v/>
      </c>
      <c r="BW2" s="55">
        <f>IF(RIGHT(BW3,2)="; ","",IF(RIGHT(BW4,2)="; ",BW3,IF(RIGHT(BW5,2)="; ",BW4,IF(RIGHT(BW6,2)="; ",BW5,IF(RIGHT(BW7,2)="; ",BW6,IF(RIGHT(BW8,2)="; ",BW7,IF(RIGHT(BW9,2)="; ",BW8,IF(RIGHT(BW10,2)="; ",BW9,IF(RIGHT(BW11,2)="; ",BW10,IF(RIGHT(BW12,2)="; ",BW11,IF(RIGHT(BW13,2)="; ",BW12,IF(RIGHT(BW14,2)="; ",BW13,IF(RIGHT(BW15,2)="; ",BW14,BW15)))))))))))))</f>
        <v>0</v>
      </c>
      <c r="BX2" s="55">
        <f>IF(RIGHT(BX3,2)="; ","",IF(RIGHT(BX4,2)="; ",BX3,IF(RIGHT(BX5,2)="; ",BX4,IF(RIGHT(BX6,2)="; ",BX5,IF(RIGHT(BX7,2)="; ",BX6,IF(RIGHT(BX8,2)="; ",BX7,IF(RIGHT(BX9,2)="; ",BX8,IF(RIGHT(BX10,2)="; ",BX9,IF(RIGHT(BX11,2)="; ",BX10,IF(RIGHT(BX12,2)="; ",BX11,IF(RIGHT(BX13,2)="; ",BX12,IF(RIGHT(BX14,2)="; ",BX13,IF(RIGHT(BX15,2)="; ",BX14,BX15)))))))))))))</f>
        <v>0</v>
      </c>
      <c r="BY2" s="55">
        <f>IF(RIGHT(BY3,2)="; ","",IF(RIGHT(BY4,2)="; ",BY3,IF(RIGHT(BY5,2)="; ",BY4,IF(RIGHT(BY6,2)="; ",BY5,IF(RIGHT(BY7,2)="; ",BY6,IF(RIGHT(BY8,2)="; ",BY7,IF(RIGHT(BY9,2)="; ",BY8,IF(RIGHT(BY10,2)="; ",BY9,IF(RIGHT(BY11,2)="; ",BY10,IF(RIGHT(BY12,2)="; ",BY11,IF(RIGHT(BY13,2)="; ",BY12,IF(RIGHT(BY14,2)="; ",BY13,IF(RIGHT(BY15,2)="; ",BY14,BY15)))))))))))))</f>
        <v>0</v>
      </c>
      <c r="BZ2" s="55">
        <f>IF(RIGHT(BZ3,2)="; ","",IF(RIGHT(BZ4,2)="; ",BZ3,IF(RIGHT(BZ5,2)="; ",BZ4,IF(RIGHT(BZ6,2)="; ",BZ5,IF(RIGHT(BZ7,2)="; ",BZ6,IF(RIGHT(BZ8,2)="; ",BZ7,IF(RIGHT(BZ9,2)="; ",BZ8,IF(RIGHT(BZ10,2)="; ",BZ9,IF(RIGHT(BZ11,2)="; ",BZ10,IF(RIGHT(BZ12,2)="; ",BZ11,IF(RIGHT(BZ13,2)="; ",BZ12,IF(RIGHT(BZ14,2)="; ",BZ13,IF(RIGHT(BZ15,2)="; ",BZ14,BZ15)))))))))))))</f>
        <v>0</v>
      </c>
      <c r="CA2" s="55"/>
      <c r="CB2" s="55"/>
      <c r="CC2" s="55"/>
      <c r="CD2" s="55"/>
      <c r="CE2" s="55"/>
      <c r="CF2" s="55"/>
      <c r="CG2" s="55"/>
      <c r="CH2" s="55"/>
      <c r="CI2" s="55"/>
    </row>
    <row r="3" spans="1:87" hidden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D3" s="16"/>
      <c r="AE3" s="16"/>
      <c r="AF3" s="16"/>
      <c r="AG3" s="16"/>
      <c r="AH3" s="16"/>
      <c r="AI3" s="16"/>
      <c r="AJ3" s="16"/>
      <c r="AK3" s="16"/>
      <c r="AL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W3">
        <f>Jármű!$C$2</f>
        <v>0</v>
      </c>
      <c r="BX3" s="55">
        <f>Jármű!$C$15</f>
        <v>0</v>
      </c>
      <c r="BY3" s="55">
        <f>Jármű!$C$28</f>
        <v>0</v>
      </c>
      <c r="BZ3" s="55">
        <f>'Állandóhelyű Állomás'!$O$2</f>
        <v>0</v>
      </c>
      <c r="CA3" s="55"/>
    </row>
    <row r="4" spans="1:87" hidden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D4" s="16"/>
      <c r="AE4" s="16"/>
      <c r="AF4" s="16"/>
      <c r="AG4" s="16"/>
      <c r="AH4" s="16"/>
      <c r="AI4" s="16"/>
      <c r="AJ4" s="16"/>
      <c r="AK4" s="16"/>
      <c r="AL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W4" s="38" t="str">
        <f>Jármű!$C$2&amp;"; "&amp;Jármű!$C$3</f>
        <v xml:space="preserve">; </v>
      </c>
      <c r="BX4" s="55" t="str">
        <f>Jármű!$C$15&amp;"; "&amp;Jármű!$C$16</f>
        <v xml:space="preserve">; </v>
      </c>
      <c r="BY4" s="55" t="str">
        <f>Jármű!$C$28&amp;"; "&amp;Jármű!$C$29</f>
        <v xml:space="preserve">; </v>
      </c>
      <c r="BZ4" s="55" t="str">
        <f>'Állandóhelyű Állomás'!$O$2&amp;"; "&amp;'Állandóhelyű Állomás'!$O$3</f>
        <v xml:space="preserve">; </v>
      </c>
      <c r="CA4" s="55"/>
    </row>
    <row r="5" spans="1:87" hidden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D5" s="16"/>
      <c r="AE5" s="16"/>
      <c r="AF5" s="16"/>
      <c r="AG5" s="16"/>
      <c r="AH5" s="16"/>
      <c r="AI5" s="16"/>
      <c r="AJ5" s="16"/>
      <c r="AK5" s="16"/>
      <c r="AL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W5" s="38" t="str">
        <f>Jármű!$C$2&amp;"; "&amp;Jármű!$C$3&amp;"; "&amp;Jármű!$C$4</f>
        <v xml:space="preserve">; ; </v>
      </c>
      <c r="BX5" s="55" t="str">
        <f>Jármű!$C$15&amp;"; "&amp;Jármű!$C$16&amp;"; "&amp;Jármű!$C$17</f>
        <v xml:space="preserve">; ; </v>
      </c>
      <c r="BY5" s="55" t="str">
        <f>Jármű!$C$28&amp;"; "&amp;Jármű!$C$29&amp;"; "&amp;Jármű!$C$30</f>
        <v xml:space="preserve">; ; </v>
      </c>
      <c r="BZ5" s="55" t="str">
        <f>'Állandóhelyű Állomás'!$O$2&amp;"; "&amp;'Állandóhelyű Állomás'!$O$3&amp;"; "&amp;'Állandóhelyű Állomás'!$O$4</f>
        <v xml:space="preserve">; ; </v>
      </c>
    </row>
    <row r="6" spans="1:87" ht="15" thickBot="1">
      <c r="A6" s="16"/>
      <c r="B6" s="152" t="s">
        <v>3638</v>
      </c>
      <c r="C6" s="152"/>
      <c r="D6" s="152"/>
      <c r="E6" s="152"/>
      <c r="F6" s="152"/>
      <c r="G6" s="152"/>
      <c r="H6" s="152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D6" s="16"/>
      <c r="AE6" s="16"/>
      <c r="AF6" s="16"/>
      <c r="AG6" s="16"/>
      <c r="AH6" s="16"/>
      <c r="AI6" s="16"/>
      <c r="AJ6" s="16"/>
      <c r="AK6" s="16"/>
      <c r="AL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W6" s="38" t="str">
        <f>Jármű!$C$2&amp;"; "&amp;Jármű!$C$3&amp;"; "&amp;Jármű!$C$4&amp;"; "&amp;Jármű!$C$5</f>
        <v xml:space="preserve">; ; ; </v>
      </c>
      <c r="BX6" s="55" t="str">
        <f>Jármű!$C$15&amp;"; "&amp;Jármű!$C$16&amp;"; "&amp;Jármű!$C$17&amp;"; "&amp;Jármű!$C$18</f>
        <v xml:space="preserve">; ; ; </v>
      </c>
      <c r="BY6" s="55" t="str">
        <f>Jármű!$C$28&amp;"; "&amp;Jármű!$C$29&amp;"; "&amp;Jármű!$C$30&amp;"; "&amp;Jármű!$C$31</f>
        <v xml:space="preserve">; ; ; </v>
      </c>
      <c r="BZ6" s="55" t="str">
        <f>'Állandóhelyű Állomás'!$O$2&amp;"; "&amp;'Állandóhelyű Állomás'!$O$3&amp;"; "&amp;'Állandóhelyű Állomás'!$O$4&amp;"; "&amp;'Állandóhelyű Állomás'!$O$5</f>
        <v xml:space="preserve">; ; ; </v>
      </c>
    </row>
    <row r="7" spans="1:87" ht="15.75">
      <c r="A7" s="18">
        <v>1</v>
      </c>
      <c r="B7" s="56" t="s">
        <v>3573</v>
      </c>
      <c r="C7" s="150" t="s">
        <v>67</v>
      </c>
      <c r="D7" s="150"/>
      <c r="E7" s="150"/>
      <c r="F7" s="150"/>
      <c r="G7" s="150"/>
      <c r="H7" s="57"/>
      <c r="I7" s="17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D7" s="16"/>
      <c r="AE7" s="16"/>
      <c r="AF7" s="16"/>
      <c r="AG7" s="16"/>
      <c r="AH7" s="16"/>
      <c r="AI7" s="16"/>
      <c r="AJ7" s="16"/>
      <c r="AK7" s="16"/>
      <c r="AL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W7" s="38" t="str">
        <f>Jármű!$C$2&amp;"; "&amp;Jármű!$C$3&amp;"; "&amp;Jármű!$C$4&amp;"; "&amp;Jármű!$C$5&amp;"; "&amp;Jármű!$C$6</f>
        <v xml:space="preserve">; ; ; ; </v>
      </c>
      <c r="BX7" s="55" t="str">
        <f>Jármű!$C$15&amp;"; "&amp;Jármű!$C$16&amp;"; "&amp;Jármű!$C$17&amp;"; "&amp;Jármű!$C$18&amp;"; "&amp;Jármű!$C$19</f>
        <v xml:space="preserve">; ; ; ; </v>
      </c>
      <c r="BY7" s="55" t="str">
        <f>Jármű!$C$28&amp;"; "&amp;Jármű!$C$29&amp;"; "&amp;Jármű!$C$30&amp;"; "&amp;Jármű!$C$31&amp;"; "&amp;Jármű!$C$32</f>
        <v xml:space="preserve">; ; ; ; </v>
      </c>
      <c r="BZ7" s="55" t="str">
        <f>'Állandóhelyű Állomás'!$O$2&amp;"; "&amp;'Állandóhelyű Állomás'!$O$3&amp;"; "&amp;'Állandóhelyű Állomás'!$O$4&amp;"; "&amp;'Állandóhelyű Állomás'!$O$5&amp;"; "&amp;'Állandóhelyű Állomás'!$O$6</f>
        <v xml:space="preserve">; ; ; ; </v>
      </c>
    </row>
    <row r="8" spans="1:87" ht="15.75">
      <c r="A8" s="18">
        <v>2</v>
      </c>
      <c r="B8" s="58" t="s">
        <v>3639</v>
      </c>
      <c r="C8" s="59" t="s">
        <v>75</v>
      </c>
      <c r="D8" s="60"/>
      <c r="E8" s="60"/>
      <c r="F8" s="60"/>
      <c r="G8" s="60"/>
      <c r="H8" s="60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D8" s="16"/>
      <c r="AE8" s="16"/>
      <c r="AF8" s="16"/>
      <c r="AG8" s="16"/>
      <c r="AH8" s="16"/>
      <c r="AI8" s="16"/>
      <c r="AJ8" s="16"/>
      <c r="AK8" s="16"/>
      <c r="AL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W8" s="38" t="str">
        <f>Jármű!$C$2&amp;"; "&amp;Jármű!$C$3&amp;"; "&amp;Jármű!$C$4&amp;"; "&amp;Jármű!$C$5&amp;"; "&amp;Jármű!$C$6&amp;"; "&amp;Jármű!$C$7</f>
        <v xml:space="preserve">; ; ; ; ; </v>
      </c>
      <c r="BX8" s="55" t="str">
        <f>Jármű!$C$15&amp;"; "&amp;Jármű!$C$16&amp;"; "&amp;Jármű!$C$17&amp;"; "&amp;Jármű!$C$18&amp;"; "&amp;Jármű!$C$19&amp;"; "&amp;Jármű!$C$20</f>
        <v xml:space="preserve">; ; ; ; ; </v>
      </c>
      <c r="BY8" s="55" t="str">
        <f>Jármű!$C$28&amp;"; "&amp;Jármű!$C$29&amp;"; "&amp;Jármű!$C$30&amp;"; "&amp;Jármű!$C$31&amp;"; "&amp;Jármű!$C$32&amp;"; "&amp;Jármű!$C$33</f>
        <v xml:space="preserve">; ; ; ; ; </v>
      </c>
      <c r="BZ8" s="55" t="str">
        <f>'Állandóhelyű Állomás'!$O$2&amp;"; "&amp;'Állandóhelyű Állomás'!$O$3&amp;"; "&amp;'Állandóhelyű Állomás'!$O$4&amp;"; "&amp;'Állandóhelyű Állomás'!$O$5&amp;"; "&amp;'Állandóhelyű Állomás'!$O$6&amp;"; "&amp;'Állandóhelyű Állomás'!$O$7</f>
        <v xml:space="preserve">; ; ; ; ; </v>
      </c>
    </row>
    <row r="9" spans="1:87" ht="15.75">
      <c r="A9" s="18">
        <v>3</v>
      </c>
      <c r="B9" s="58" t="s">
        <v>3640</v>
      </c>
      <c r="C9" s="150"/>
      <c r="D9" s="150"/>
      <c r="E9" s="150"/>
      <c r="F9" s="150"/>
      <c r="G9" s="150"/>
      <c r="H9" s="150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D9" s="16"/>
      <c r="AE9" s="16"/>
      <c r="AF9" s="16"/>
      <c r="AG9" s="16"/>
      <c r="AH9" s="16"/>
      <c r="AI9" s="16"/>
      <c r="AJ9" s="16"/>
      <c r="AK9" s="16"/>
      <c r="AL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W9" s="38" t="str">
        <f>Jármű!$C$2&amp;"; "&amp;Jármű!$C$3&amp;"; "&amp;Jármű!$C$4&amp;"; "&amp;Jármű!$C$5&amp;"; "&amp;Jármű!$C$6&amp;"; "&amp;Jármű!$C$7&amp;"; "&amp;Jármű!$C$8</f>
        <v xml:space="preserve">; ; ; ; ; ; </v>
      </c>
      <c r="BX9" s="55" t="str">
        <f>Jármű!$C$15&amp;"; "&amp;Jármű!$C$16&amp;"; "&amp;Jármű!$C$17&amp;"; "&amp;Jármű!$C$18&amp;"; "&amp;Jármű!$C$19&amp;"; "&amp;Jármű!$C$20&amp;"; "&amp;Jármű!$C$21</f>
        <v xml:space="preserve">; ; ; ; ; ; </v>
      </c>
      <c r="BY9" s="55" t="str">
        <f>Jármű!$C$28&amp;"; "&amp;Jármű!$C$29&amp;"; "&amp;Jármű!$C$30&amp;"; "&amp;Jármű!$C$31&amp;"; "&amp;Jármű!$C$32&amp;"; "&amp;Jármű!$C$33&amp;"; "&amp;Jármű!$C$34</f>
        <v xml:space="preserve">; ; ; ; ; ; </v>
      </c>
      <c r="BZ9" s="55" t="str">
        <f>'Állandóhelyű Állomás'!$O$2&amp;"; "&amp;'Állandóhelyű Állomás'!$O$3&amp;"; "&amp;'Állandóhelyű Állomás'!$O$4&amp;"; "&amp;'Állandóhelyű Állomás'!$O$5&amp;"; "&amp;'Állandóhelyű Állomás'!$O$6&amp;"; "&amp;'Állandóhelyű Állomás'!$O$7&amp;"; "&amp;'Állandóhelyű Állomás'!$O$8</f>
        <v xml:space="preserve">; ; ; ; ; ; </v>
      </c>
    </row>
    <row r="10" spans="1:87" ht="15.75">
      <c r="A10" s="18">
        <v>4</v>
      </c>
      <c r="B10" s="58" t="s">
        <v>3641</v>
      </c>
      <c r="C10" s="61" t="s">
        <v>3636</v>
      </c>
      <c r="D10" s="60"/>
      <c r="E10" s="60"/>
      <c r="F10" s="60"/>
      <c r="G10" s="60"/>
      <c r="H10" s="60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D10" s="16"/>
      <c r="AE10" s="16"/>
      <c r="AF10" s="16"/>
      <c r="AG10" s="16"/>
      <c r="AH10" s="16"/>
      <c r="AI10" s="16"/>
      <c r="AJ10" s="16"/>
      <c r="AK10" s="16"/>
      <c r="AL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W10" s="38" t="str">
        <f>Jármű!$C$2&amp;"; "&amp;Jármű!$C$3&amp;"; "&amp;Jármű!$C$4&amp;"; "&amp;Jármű!$C$5&amp;"; "&amp;Jármű!$C$6&amp;"; "&amp;Jármű!$C$7&amp;"; "&amp;Jármű!$C$8&amp;"; "&amp;Jármű!$C$9</f>
        <v xml:space="preserve">; ; ; ; ; ; ; </v>
      </c>
      <c r="BX10" s="55" t="str">
        <f>Jármű!$C$15&amp;"; "&amp;Jármű!$C$16&amp;"; "&amp;Jármű!$C$17&amp;"; "&amp;Jármű!$C$18&amp;"; "&amp;Jármű!$C$19&amp;"; "&amp;Jármű!$C$20&amp;"; "&amp;Jármű!$C$21&amp;"; "&amp;Jármű!$C$22</f>
        <v xml:space="preserve">; ; ; ; ; ; ; </v>
      </c>
      <c r="BY10" s="55" t="str">
        <f>Jármű!$C$28&amp;"; "&amp;Jármű!$C$29&amp;"; "&amp;Jármű!$C$30&amp;"; "&amp;Jármű!$C$31&amp;"; "&amp;Jármű!$C$32&amp;"; "&amp;Jármű!$C$33&amp;"; "&amp;Jármű!$C$34&amp;"; "&amp;Jármű!$C$35</f>
        <v xml:space="preserve">; ; ; ; ; ; ; </v>
      </c>
      <c r="BZ10" s="55" t="str">
        <f>'Állandóhelyű Állomás'!$O$2&amp;"; "&amp;'Állandóhelyű Állomás'!$O$3&amp;"; "&amp;'Állandóhelyű Állomás'!$O$4&amp;"; "&amp;'Állandóhelyű Állomás'!$O$5&amp;"; "&amp;'Állandóhelyű Állomás'!$O$6&amp;"; "&amp;'Állandóhelyű Állomás'!$O$7&amp;"; "&amp;'Állandóhelyű Állomás'!$O$8&amp;"; "&amp;'Állandóhelyű Állomás'!$O$9</f>
        <v xml:space="preserve">; ; ; ; ; ; ; </v>
      </c>
    </row>
    <row r="11" spans="1:87" ht="15.75">
      <c r="A11" s="18">
        <v>5</v>
      </c>
      <c r="B11" s="58" t="s">
        <v>3642</v>
      </c>
      <c r="C11" s="62"/>
      <c r="D11" s="60"/>
      <c r="E11" s="60"/>
      <c r="F11" s="60"/>
      <c r="G11" s="60"/>
      <c r="H11" s="60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D11" s="16"/>
      <c r="AE11" s="16"/>
      <c r="AF11" s="16"/>
      <c r="AG11" s="16"/>
      <c r="AH11" s="16"/>
      <c r="AI11" s="16"/>
      <c r="AJ11" s="16"/>
      <c r="AK11" s="16"/>
      <c r="AL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W11" s="38" t="str">
        <f>Jármű!$C$2&amp;"; "&amp;Jármű!$C$3&amp;"; "&amp;Jármű!$C$4&amp;"; "&amp;Jármű!$C$5&amp;"; "&amp;Jármű!$C$6&amp;"; "&amp;Jármű!$C$7&amp;"; "&amp;Jármű!$C$8&amp;"; "&amp;Jármű!$C$9&amp;"; "&amp;Jármű!$C$10</f>
        <v xml:space="preserve">; ; ; ; ; ; ; ; </v>
      </c>
      <c r="BX11" s="55" t="str">
        <f>Jármű!$C$15&amp;"; "&amp;Jármű!$C$16&amp;"; "&amp;Jármű!$C$17&amp;"; "&amp;Jármű!$C$18&amp;"; "&amp;Jármű!$C$19&amp;"; "&amp;Jármű!$C$20&amp;"; "&amp;Jármű!$C$21&amp;"; "&amp;Jármű!$C$22&amp;"; "&amp;Jármű!$C$23</f>
        <v xml:space="preserve">; ; ; ; ; ; ; ; </v>
      </c>
      <c r="BY11" s="55" t="str">
        <f>Jármű!$C$28&amp;"; "&amp;Jármű!$C$29&amp;"; "&amp;Jármű!$C$30&amp;"; "&amp;Jármű!$C$31&amp;"; "&amp;Jármű!$C$32&amp;"; "&amp;Jármű!$C$33&amp;"; "&amp;Jármű!$C$34&amp;"; "&amp;Jármű!$C$35&amp;"; "&amp;Jármű!$C$36</f>
        <v xml:space="preserve">; ; ; ; ; ; ; ; </v>
      </c>
      <c r="BZ11" s="55" t="str">
        <f>'Állandóhelyű Állomás'!$O$2&amp;"; "&amp;'Állandóhelyű Állomás'!$O$3&amp;"; "&amp;'Állandóhelyű Állomás'!$O$4&amp;"; "&amp;'Állandóhelyű Állomás'!$O$5&amp;"; "&amp;'Állandóhelyű Állomás'!$O$6&amp;"; "&amp;'Állandóhelyű Állomás'!$O$7&amp;"; "&amp;'Állandóhelyű Állomás'!$O$8&amp;"; "&amp;'Állandóhelyű Állomás'!$O$9&amp;"; "&amp;'Állandóhelyű Állomás'!$O$10</f>
        <v xml:space="preserve">; ; ; ; ; ; ; ; </v>
      </c>
    </row>
    <row r="12" spans="1:87" ht="15.75">
      <c r="A12" s="18">
        <v>6</v>
      </c>
      <c r="B12" s="58" t="s">
        <v>3643</v>
      </c>
      <c r="C12" s="153" t="str">
        <f>IFERROR(IF(C10="HUN",VLOOKUP(C11,IrszJegyzék,2,0),""),"")</f>
        <v/>
      </c>
      <c r="D12" s="153"/>
      <c r="E12" s="153"/>
      <c r="F12" s="153"/>
      <c r="G12" s="153"/>
      <c r="H12" s="15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D12" s="16"/>
      <c r="AE12" s="16"/>
      <c r="AF12" s="16"/>
      <c r="AG12" s="16"/>
      <c r="AH12" s="16"/>
      <c r="AI12" s="16"/>
      <c r="AJ12" s="16"/>
      <c r="AK12" s="16"/>
      <c r="AL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W12" s="38" t="str">
        <f>Jármű!$C$2&amp;"; "&amp;Jármű!$C$3&amp;"; "&amp;Jármű!$C$4&amp;"; "&amp;Jármű!$C$5&amp;"; "&amp;Jármű!$C$6&amp;"; "&amp;Jármű!$C$7&amp;"; "&amp;Jármű!$C$8&amp;"; "&amp;Jármű!$C$9&amp;"; "&amp;Jármű!$C$10&amp;"; "&amp;Jármű!$C$11</f>
        <v xml:space="preserve">; ; ; ; ; ; ; ; ; </v>
      </c>
      <c r="BX12" s="55" t="str">
        <f>Jármű!$C$15&amp;"; "&amp;Jármű!$C$16&amp;"; "&amp;Jármű!$C$17&amp;"; "&amp;Jármű!$C$18&amp;"; "&amp;Jármű!$C$19&amp;"; "&amp;Jármű!$C$20&amp;"; "&amp;Jármű!$C$21&amp;"; "&amp;Jármű!$C$22&amp;"; "&amp;Jármű!$C$23&amp;"; "&amp;Jármű!$C$24</f>
        <v xml:space="preserve">; ; ; ; ; ; ; ; ; </v>
      </c>
      <c r="BY12" s="55" t="str">
        <f>Jármű!$C$28&amp;"; "&amp;Jármű!$C$29&amp;"; "&amp;Jármű!$C$30&amp;"; "&amp;Jármű!$C$31&amp;"; "&amp;Jármű!$C$32&amp;"; "&amp;Jármű!$C$33&amp;"; "&amp;Jármű!$C$34&amp;"; "&amp;Jármű!$C$35&amp;"; "&amp;Jármű!$C$36&amp;"; "&amp;Jármű!$C$37</f>
        <v xml:space="preserve">; ; ; ; ; ; ; ; ; </v>
      </c>
      <c r="BZ12" s="55" t="str">
        <f>'Állandóhelyű Állomás'!$O$2&amp;"; "&amp;'Állandóhelyű Állomás'!$O$3&amp;"; "&amp;'Állandóhelyű Állomás'!$O$4&amp;"; "&amp;'Állandóhelyű Állomás'!$O$5&amp;"; "&amp;'Állandóhelyű Állomás'!$O$6&amp;"; "&amp;'Állandóhelyű Állomás'!$O$7&amp;"; "&amp;'Állandóhelyű Állomás'!$O$8&amp;"; "&amp;'Állandóhelyű Állomás'!$O$9&amp;"; "&amp;'Állandóhelyű Állomás'!$O$10&amp;"; "&amp;'Állandóhelyű Állomás'!$O$11</f>
        <v xml:space="preserve">; ; ; ; ; ; ; ; ; </v>
      </c>
    </row>
    <row r="13" spans="1:87" ht="15.75">
      <c r="A13" s="18">
        <v>7</v>
      </c>
      <c r="B13" s="58" t="s">
        <v>3644</v>
      </c>
      <c r="C13" s="153"/>
      <c r="D13" s="153"/>
      <c r="E13" s="153"/>
      <c r="F13" s="153"/>
      <c r="G13" s="153"/>
      <c r="H13" s="15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D13" s="16"/>
      <c r="AE13" s="16"/>
      <c r="AF13" s="16"/>
      <c r="AG13" s="16"/>
      <c r="AH13" s="16"/>
      <c r="AI13" s="16"/>
      <c r="AJ13" s="16"/>
      <c r="AK13" s="16"/>
      <c r="AL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W13" s="38" t="str">
        <f>Jármű!$C$2&amp;"; "&amp;Jármű!$C$3&amp;"; "&amp;Jármű!$C$4&amp;"; "&amp;Jármű!$C$5&amp;"; "&amp;Jármű!$C$6&amp;"; "&amp;Jármű!$C$7&amp;"; "&amp;Jármű!$C$8&amp;"; "&amp;Jármű!$C$9&amp;"; "&amp;Jármű!$C$10&amp;"; "&amp;Jármű!$C$11&amp;"; "&amp;Jármű!$C$12</f>
        <v xml:space="preserve">; ; ; ; ; ; ; ; ; ; </v>
      </c>
      <c r="BX13" s="55" t="str">
        <f>Jármű!$C$15&amp;"; "&amp;Jármű!$C$16&amp;"; "&amp;Jármű!$C$17&amp;"; "&amp;Jármű!$C$18&amp;"; "&amp;Jármű!$C$19&amp;"; "&amp;Jármű!$C$20&amp;"; "&amp;Jármű!$C$21&amp;"; "&amp;Jármű!$C$22&amp;"; "&amp;Jármű!$C$23&amp;"; "&amp;Jármű!$C$24&amp;"; "&amp;Jármű!$C$25</f>
        <v xml:space="preserve">; ; ; ; ; ; ; ; ; ; </v>
      </c>
      <c r="BY13" s="55" t="str">
        <f>Jármű!$C$28&amp;"; "&amp;Jármű!$C$29&amp;"; "&amp;Jármű!$C$30&amp;"; "&amp;Jármű!$C$31&amp;"; "&amp;Jármű!$C$32&amp;"; "&amp;Jármű!$C$33&amp;"; "&amp;Jármű!$C$34&amp;"; "&amp;Jármű!$C$35&amp;"; "&amp;Jármű!$C$36&amp;"; "&amp;Jármű!$C$37&amp;"; "&amp;Jármű!$C$38</f>
        <v xml:space="preserve">; ; ; ; ; ; ; ; ; ; </v>
      </c>
      <c r="BZ13" s="55" t="str">
        <f>'Állandóhelyű Állomás'!$O$2&amp;"; "&amp;'Állandóhelyű Állomás'!$O$3&amp;"; "&amp;'Állandóhelyű Állomás'!$O$4&amp;"; "&amp;'Állandóhelyű Állomás'!$O$5&amp;"; "&amp;'Állandóhelyű Állomás'!$O$6&amp;"; "&amp;'Állandóhelyű Állomás'!$O$7&amp;"; "&amp;'Állandóhelyű Állomás'!$O$8&amp;"; "&amp;'Állandóhelyű Állomás'!$O$9&amp;"; "&amp;'Állandóhelyű Állomás'!$O$10&amp;"; "&amp;'Állandóhelyű Állomás'!$O$11&amp;"; "&amp;'Állandóhelyű Állomás'!$O$12</f>
        <v xml:space="preserve">; ; ; ; ; ; ; ; ; ; </v>
      </c>
    </row>
    <row r="14" spans="1:87" ht="15.75">
      <c r="A14" s="18">
        <v>8</v>
      </c>
      <c r="B14" s="58" t="s">
        <v>3645</v>
      </c>
      <c r="C14" s="136"/>
      <c r="D14" s="60"/>
      <c r="E14" s="60"/>
      <c r="F14" s="60"/>
      <c r="G14" s="60"/>
      <c r="H14" s="60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D14" s="16"/>
      <c r="AE14" s="16"/>
      <c r="AF14" s="16"/>
      <c r="AG14" s="16"/>
      <c r="AH14" s="16"/>
      <c r="AI14" s="16"/>
      <c r="AJ14" s="16"/>
      <c r="AK14" s="16"/>
      <c r="AL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W14" s="38" t="str">
        <f>Jármű!$C$2&amp;"; "&amp;Jármű!$C$3&amp;"; "&amp;Jármű!$C$4&amp;"; "&amp;Jármű!$C$5&amp;"; "&amp;Jármű!$C$6&amp;"; "&amp;Jármű!$C$7&amp;"; "&amp;Jármű!$C$8&amp;"; "&amp;Jármű!$C$9&amp;"; "&amp;Jármű!$C$10&amp;"; "&amp;Jármű!$C$11&amp;"; "&amp;Jármű!$C$12&amp;"; "&amp;Jármű!$C$13</f>
        <v xml:space="preserve">; ; ; ; ; ; ; ; ; ; ; </v>
      </c>
      <c r="BX14" s="55" t="str">
        <f>Jármű!$C$15&amp;"; "&amp;Jármű!$C$16&amp;"; "&amp;Jármű!$C$17&amp;"; "&amp;Jármű!$C$18&amp;"; "&amp;Jármű!$C$19&amp;"; "&amp;Jármű!$C$20&amp;"; "&amp;Jármű!$C$21&amp;"; "&amp;Jármű!$C$22&amp;"; "&amp;Jármű!$C$23&amp;"; "&amp;Jármű!$C$24&amp;"; "&amp;Jármű!$C$25&amp;"; "&amp;Jármű!$C$26</f>
        <v xml:space="preserve">; ; ; ; ; ; ; ; ; ; ; </v>
      </c>
      <c r="BY14" s="55" t="str">
        <f>Jármű!$C$28&amp;"; "&amp;Jármű!$C$29&amp;"; "&amp;Jármű!$C$30&amp;"; "&amp;Jármű!$C$31&amp;"; "&amp;Jármű!$C$32&amp;"; "&amp;Jármű!$C$33&amp;"; "&amp;Jármű!$C$34&amp;"; "&amp;Jármű!$C$35&amp;"; "&amp;Jármű!$C$36&amp;"; "&amp;Jármű!$C$37&amp;"; "&amp;Jármű!$C$38&amp;"; "&amp;Jármű!$C$39</f>
        <v xml:space="preserve">; ; ; ; ; ; ; ; ; ; ; </v>
      </c>
      <c r="BZ14" s="55" t="str">
        <f>'Állandóhelyű Állomás'!$O$2&amp;"; "&amp;'Állandóhelyű Állomás'!$O$3&amp;"; "&amp;'Állandóhelyű Állomás'!$O$4&amp;"; "&amp;'Állandóhelyű Állomás'!$O$5&amp;"; "&amp;'Állandóhelyű Állomás'!$O$6&amp;"; "&amp;'Állandóhelyű Állomás'!$O$7&amp;"; "&amp;'Állandóhelyű Állomás'!$O$8&amp;"; "&amp;'Állandóhelyű Állomás'!$O$9&amp;"; "&amp;'Állandóhelyű Állomás'!$O$10&amp;"; "&amp;'Állandóhelyű Állomás'!$O$11&amp;"; "&amp;'Állandóhelyű Állomás'!$O$12&amp;"; "&amp;'Állandóhelyű Állomás'!$O$13</f>
        <v xml:space="preserve">; ; ; ; ; ; ; ; ; ; ; </v>
      </c>
    </row>
    <row r="15" spans="1:87" ht="15.75">
      <c r="A15" s="18">
        <v>9</v>
      </c>
      <c r="B15" s="58" t="s">
        <v>3646</v>
      </c>
      <c r="C15" s="62"/>
      <c r="D15" s="60"/>
      <c r="E15" s="60"/>
      <c r="F15" s="60"/>
      <c r="G15" s="60"/>
      <c r="H15" s="60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D15" s="16"/>
      <c r="AE15" s="16"/>
      <c r="AF15" s="16"/>
      <c r="AG15" s="16"/>
      <c r="AH15" s="16"/>
      <c r="AI15" s="16"/>
      <c r="AJ15" s="16"/>
      <c r="AK15" s="16"/>
      <c r="AL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W15" s="55" t="str">
        <f>Jármű!$C$2&amp;"; "&amp;Jármű!$C$3&amp;"; "&amp;Jármű!$C$4&amp;"; "&amp;Jármű!$C$5&amp;"; "&amp;Jármű!$C$6&amp;"; "&amp;Jármű!$C$7&amp;"; "&amp;Jármű!$C$8&amp;"; "&amp;Jármű!$C$9&amp;"; "&amp;Jármű!$C$10&amp;"; "&amp;Jármű!$C$11&amp;"; "&amp;Jármű!$C$12&amp;"; "&amp;Jármű!$C$13&amp;"; "&amp;Jármű!$C$14</f>
        <v xml:space="preserve">; ; ; ; ; ; ; ; ; ; ; ; </v>
      </c>
      <c r="BX15" s="55" t="str">
        <f>Jármű!$C$15&amp;"; "&amp;Jármű!$C$16&amp;"; "&amp;Jármű!$C$17&amp;"; "&amp;Jármű!$C$18&amp;"; "&amp;Jármű!$C$19&amp;"; "&amp;Jármű!$C$20&amp;"; "&amp;Jármű!$C$21&amp;"; "&amp;Jármű!$C$22&amp;"; "&amp;Jármű!$C$23&amp;"; "&amp;Jármű!$C$24&amp;"; "&amp;Jármű!$C$25&amp;"; "&amp;Jármű!$C$26&amp;"; "&amp;Jármű!$C$27</f>
        <v xml:space="preserve">; ; ; ; ; ; ; ; ; ; ; ; </v>
      </c>
      <c r="BY15" s="55" t="str">
        <f>Jármű!$C$28&amp;"; "&amp;Jármű!$C$29&amp;"; "&amp;Jármű!$C$30&amp;"; "&amp;Jármű!$C$31&amp;"; "&amp;Jármű!$C$32&amp;"; "&amp;Jármű!$C$33&amp;"; "&amp;Jármű!$C$34&amp;"; "&amp;Jármű!$C$35&amp;"; "&amp;Jármű!$C$36&amp;"; "&amp;Jármű!$C$37&amp;"; "&amp;Jármű!$C$38&amp;"; "&amp;Jármű!$C$39&amp;"; "&amp;Jármű!$C$40</f>
        <v xml:space="preserve">; ; ; ; ; ; ; ; ; ; ; ; </v>
      </c>
      <c r="BZ15" s="55" t="str">
        <f>'Állandóhelyű Állomás'!$O$2&amp;"; "&amp;'Állandóhelyű Állomás'!$O$3&amp;"; "&amp;'Állandóhelyű Állomás'!$O$4&amp;"; "&amp;'Állandóhelyű Állomás'!$O$5&amp;"; "&amp;'Állandóhelyű Állomás'!$O$6&amp;"; "&amp;'Állandóhelyű Állomás'!$O$7&amp;"; "&amp;'Állandóhelyű Állomás'!$O$8&amp;"; "&amp;'Állandóhelyű Állomás'!$O$9&amp;"; "&amp;'Állandóhelyű Állomás'!$O$10&amp;"; "&amp;'Állandóhelyű Állomás'!$O$11&amp;"; "&amp;'Állandóhelyű Állomás'!$O$12&amp;"; "&amp;'Állandóhelyű Állomás'!$O$13&amp;"; "&amp;'Állandóhelyű Állomás'!$O$14</f>
        <v xml:space="preserve">; ; ; ; ; ; ; ; ; ; ; ; </v>
      </c>
    </row>
    <row r="16" spans="1:87" ht="15.75">
      <c r="A16" s="18">
        <v>10</v>
      </c>
      <c r="B16" s="58" t="s">
        <v>3647</v>
      </c>
      <c r="C16" s="153" t="str">
        <f>IFERROR(IF(C14="HUN",VLOOKUP(C15,IrszJegyzék,2,0),""),"")</f>
        <v/>
      </c>
      <c r="D16" s="153"/>
      <c r="E16" s="153"/>
      <c r="F16" s="153"/>
      <c r="G16" s="153"/>
      <c r="H16" s="153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D16" s="16"/>
      <c r="AE16" s="16"/>
      <c r="AF16" s="16"/>
      <c r="AG16" s="16"/>
      <c r="AH16" s="16"/>
      <c r="AI16" s="16"/>
      <c r="AJ16" s="16"/>
      <c r="AK16" s="16"/>
      <c r="AL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</row>
    <row r="17" spans="1:8" ht="15.75">
      <c r="A17" s="18">
        <v>11</v>
      </c>
      <c r="B17" s="58" t="s">
        <v>3648</v>
      </c>
      <c r="C17" s="63"/>
      <c r="D17" s="64"/>
      <c r="E17" s="64"/>
      <c r="F17" s="64"/>
      <c r="G17" s="64"/>
      <c r="H17" s="64"/>
    </row>
    <row r="18" spans="1:8" ht="15.75">
      <c r="A18" s="18">
        <v>12</v>
      </c>
      <c r="B18" s="58" t="s">
        <v>3649</v>
      </c>
      <c r="C18" s="61"/>
      <c r="D18" s="60"/>
      <c r="E18" s="60"/>
      <c r="F18" s="60"/>
      <c r="G18" s="60"/>
      <c r="H18" s="60"/>
    </row>
    <row r="19" spans="1:8" ht="15.75">
      <c r="A19" s="18">
        <v>13</v>
      </c>
      <c r="B19" s="58" t="s">
        <v>3650</v>
      </c>
      <c r="C19" s="135"/>
      <c r="D19" s="60"/>
      <c r="E19" s="60"/>
      <c r="F19" s="60"/>
      <c r="G19" s="60"/>
      <c r="H19" s="60"/>
    </row>
    <row r="20" spans="1:8" ht="15.75">
      <c r="A20" s="18">
        <v>14</v>
      </c>
      <c r="B20" s="58" t="s">
        <v>3651</v>
      </c>
      <c r="C20" s="153" t="str">
        <f>IFERROR(IF(C18="HUN",VLOOKUP(C19,IrszJegyzék,2,0),""),"")</f>
        <v/>
      </c>
      <c r="D20" s="153"/>
      <c r="E20" s="153"/>
      <c r="F20" s="153"/>
      <c r="G20" s="153"/>
      <c r="H20" s="153"/>
    </row>
    <row r="21" spans="1:8" ht="15.75">
      <c r="A21" s="18">
        <v>15</v>
      </c>
      <c r="B21" s="58" t="s">
        <v>3652</v>
      </c>
      <c r="C21" s="153"/>
      <c r="D21" s="153"/>
      <c r="E21" s="153"/>
      <c r="F21" s="153"/>
      <c r="G21" s="153"/>
      <c r="H21" s="153"/>
    </row>
    <row r="22" spans="1:8" ht="15.75">
      <c r="A22" s="18">
        <v>16</v>
      </c>
      <c r="B22" s="58" t="s">
        <v>3653</v>
      </c>
      <c r="C22" s="136"/>
      <c r="D22" s="60"/>
      <c r="E22" s="60"/>
      <c r="F22" s="60"/>
      <c r="G22" s="60"/>
      <c r="H22" s="60"/>
    </row>
    <row r="23" spans="1:8" ht="15.75">
      <c r="A23" s="18">
        <v>17</v>
      </c>
      <c r="B23" s="58" t="s">
        <v>3654</v>
      </c>
      <c r="C23" s="62"/>
      <c r="D23" s="60"/>
      <c r="E23" s="60"/>
      <c r="F23" s="60"/>
      <c r="G23" s="60"/>
      <c r="H23" s="60"/>
    </row>
    <row r="24" spans="1:8" ht="15.75">
      <c r="A24" s="18">
        <v>18</v>
      </c>
      <c r="B24" s="58" t="s">
        <v>3655</v>
      </c>
      <c r="C24" s="153" t="str">
        <f>IFERROR(IF(C22="HUN",VLOOKUP(C23,IrszJegyzék,2,0),""),"")</f>
        <v/>
      </c>
      <c r="D24" s="153"/>
      <c r="E24" s="153"/>
      <c r="F24" s="153"/>
      <c r="G24" s="153"/>
      <c r="H24" s="153"/>
    </row>
    <row r="25" spans="1:8" ht="15.75">
      <c r="A25" s="18">
        <v>19</v>
      </c>
      <c r="B25" s="58" t="s">
        <v>3656</v>
      </c>
      <c r="C25" s="65"/>
      <c r="D25" s="64"/>
      <c r="E25" s="64"/>
      <c r="F25" s="64"/>
      <c r="G25" s="64"/>
      <c r="H25" s="64"/>
    </row>
    <row r="26" spans="1:8" ht="15.75">
      <c r="A26" s="18">
        <v>20</v>
      </c>
      <c r="B26" s="126" t="s">
        <v>4001</v>
      </c>
      <c r="C26" s="153"/>
      <c r="D26" s="153"/>
      <c r="E26" s="153"/>
      <c r="F26" s="153"/>
      <c r="G26" s="153"/>
      <c r="H26" s="153"/>
    </row>
    <row r="27" spans="1:8" ht="15.75">
      <c r="A27" s="18">
        <v>21</v>
      </c>
      <c r="B27" s="66" t="s">
        <v>4002</v>
      </c>
      <c r="C27" s="136"/>
      <c r="D27" s="60"/>
      <c r="E27" s="60"/>
      <c r="F27" s="60"/>
      <c r="G27" s="60"/>
      <c r="H27" s="60"/>
    </row>
    <row r="28" spans="1:8" ht="15.75">
      <c r="A28" s="18">
        <v>22</v>
      </c>
      <c r="B28" s="126" t="s">
        <v>4003</v>
      </c>
      <c r="C28" s="153"/>
      <c r="D28" s="153"/>
      <c r="E28" s="153"/>
      <c r="F28" s="153"/>
      <c r="G28" s="153"/>
      <c r="H28" s="153"/>
    </row>
    <row r="29" spans="1:8" ht="15.75">
      <c r="A29" s="18">
        <v>23</v>
      </c>
      <c r="B29" s="126" t="s">
        <v>4004</v>
      </c>
      <c r="C29" s="67"/>
      <c r="D29" s="60"/>
      <c r="E29" s="60"/>
      <c r="F29" s="60"/>
      <c r="G29" s="60"/>
      <c r="H29" s="60"/>
    </row>
    <row r="30" spans="1:8" ht="15.75">
      <c r="A30" s="18">
        <v>24</v>
      </c>
      <c r="B30" s="58" t="str">
        <f>IF(C8="Igen", "Adóazonosító jele:","Adószáma:")</f>
        <v>Adóazonosító jele:</v>
      </c>
      <c r="C30" s="153"/>
      <c r="D30" s="153"/>
      <c r="E30" s="153"/>
      <c r="F30" s="60"/>
      <c r="G30" s="60"/>
      <c r="H30" s="60"/>
    </row>
    <row r="31" spans="1:8" ht="16.5" thickBot="1">
      <c r="A31" s="18">
        <v>25</v>
      </c>
      <c r="B31" s="66" t="s">
        <v>3657</v>
      </c>
      <c r="C31" s="68"/>
      <c r="D31" s="69" t="s">
        <v>78</v>
      </c>
      <c r="E31" s="70"/>
      <c r="F31" s="69" t="s">
        <v>78</v>
      </c>
      <c r="G31" s="61"/>
      <c r="H31" s="60"/>
    </row>
    <row r="32" spans="1:8" ht="15.75">
      <c r="A32" s="18">
        <v>26</v>
      </c>
      <c r="B32" s="71"/>
      <c r="C32" s="72"/>
      <c r="D32" s="73"/>
      <c r="E32" s="74"/>
      <c r="F32" s="73"/>
      <c r="G32" s="72"/>
      <c r="H32" s="75"/>
    </row>
    <row r="33" spans="1:72" ht="15.75">
      <c r="A33" s="53">
        <v>27</v>
      </c>
      <c r="B33" s="58" t="s">
        <v>3658</v>
      </c>
      <c r="C33" s="151" t="s">
        <v>3637</v>
      </c>
      <c r="D33" s="151"/>
      <c r="E33" s="76"/>
      <c r="F33" s="77"/>
      <c r="G33" s="78"/>
      <c r="H33" s="79"/>
    </row>
    <row r="34" spans="1:72" s="55" customFormat="1" ht="15.75">
      <c r="A34" s="53">
        <v>28</v>
      </c>
      <c r="B34" s="126" t="s">
        <v>3639</v>
      </c>
      <c r="C34" s="59" t="str">
        <f>IF(C33="Engedélyes",C8,"")</f>
        <v>Igen</v>
      </c>
      <c r="D34" s="81"/>
      <c r="E34" s="76"/>
      <c r="F34" s="77"/>
      <c r="G34" s="78"/>
      <c r="H34" s="79"/>
      <c r="BR34" s="123"/>
      <c r="BS34" s="123"/>
      <c r="BT34" s="123"/>
    </row>
    <row r="35" spans="1:72" ht="15.75">
      <c r="A35" s="53">
        <v>29</v>
      </c>
      <c r="B35" s="58" t="s">
        <v>3659</v>
      </c>
      <c r="C35" s="160">
        <f>IF($C$33="Engedélyes",$C$9,"")</f>
        <v>0</v>
      </c>
      <c r="D35" s="161"/>
      <c r="E35" s="161"/>
      <c r="F35" s="161"/>
      <c r="G35" s="161"/>
      <c r="H35" s="162"/>
    </row>
    <row r="36" spans="1:72" ht="15.75">
      <c r="A36" s="53">
        <v>30</v>
      </c>
      <c r="B36" s="58" t="s">
        <v>3660</v>
      </c>
      <c r="C36" s="63"/>
      <c r="D36" s="60"/>
      <c r="E36" s="60"/>
      <c r="F36" s="60"/>
      <c r="G36" s="60"/>
      <c r="H36" s="60"/>
    </row>
    <row r="37" spans="1:72" ht="15.75">
      <c r="A37" s="53">
        <v>31</v>
      </c>
      <c r="B37" s="58" t="s">
        <v>3661</v>
      </c>
      <c r="C37" s="61">
        <f>IF($C$33="Engedélyes",C11,"")</f>
        <v>0</v>
      </c>
      <c r="D37" s="60"/>
      <c r="E37" s="60"/>
      <c r="F37" s="60"/>
      <c r="G37" s="60"/>
      <c r="H37" s="60"/>
    </row>
    <row r="38" spans="1:72" ht="15.75">
      <c r="A38" s="53">
        <v>32</v>
      </c>
      <c r="B38" s="58" t="s">
        <v>3662</v>
      </c>
      <c r="C38" s="153" t="str">
        <f>IF($C$33="Engedélyes",C12,IFERROR(IF(C36="HUN",VLOOKUP(C37,IrszJegyzék,2,0),""),""))</f>
        <v/>
      </c>
      <c r="D38" s="153"/>
      <c r="E38" s="153"/>
      <c r="F38" s="153"/>
      <c r="G38" s="153"/>
      <c r="H38" s="153"/>
    </row>
    <row r="39" spans="1:72" ht="15.75">
      <c r="A39" s="53">
        <v>33</v>
      </c>
      <c r="B39" s="58" t="s">
        <v>3663</v>
      </c>
      <c r="C39" s="153">
        <f>IF($C$33="Engedélyes",C13,"")</f>
        <v>0</v>
      </c>
      <c r="D39" s="153"/>
      <c r="E39" s="153"/>
      <c r="F39" s="153"/>
      <c r="G39" s="153"/>
      <c r="H39" s="153"/>
    </row>
    <row r="40" spans="1:72" ht="15.75">
      <c r="A40" s="53">
        <v>34</v>
      </c>
      <c r="B40" s="58" t="s">
        <v>3664</v>
      </c>
      <c r="C40" s="61"/>
      <c r="D40" s="60"/>
      <c r="E40" s="60"/>
      <c r="F40" s="60"/>
      <c r="G40" s="60"/>
      <c r="H40" s="60"/>
    </row>
    <row r="41" spans="1:72" ht="15.75">
      <c r="A41" s="53">
        <v>35</v>
      </c>
      <c r="B41" s="58" t="s">
        <v>3665</v>
      </c>
      <c r="C41" s="61">
        <f>IF($C$33="Engedélyes",C15,"")</f>
        <v>0</v>
      </c>
      <c r="D41" s="60"/>
      <c r="E41" s="60"/>
      <c r="F41" s="60"/>
      <c r="G41" s="60"/>
      <c r="H41" s="60"/>
    </row>
    <row r="42" spans="1:72" ht="15.75">
      <c r="A42" s="53">
        <v>36</v>
      </c>
      <c r="B42" s="58" t="s">
        <v>3732</v>
      </c>
      <c r="C42" s="153" t="str">
        <f>IF($C$33="Engedélyes",C20,IFERROR(IF(C40="HUN",VLOOKUP(C41,IrszJegyzék,2,0),""),""))</f>
        <v/>
      </c>
      <c r="D42" s="153"/>
      <c r="E42" s="153"/>
      <c r="F42" s="153"/>
      <c r="G42" s="153"/>
      <c r="H42" s="153"/>
    </row>
    <row r="43" spans="1:72" ht="15.75">
      <c r="A43" s="53">
        <v>37</v>
      </c>
      <c r="B43" s="58" t="s">
        <v>3666</v>
      </c>
      <c r="C43" s="62">
        <f t="shared" ref="C43:C49" si="0">IF($C$33="Engedélyes",C25,"")</f>
        <v>0</v>
      </c>
      <c r="D43" s="80"/>
      <c r="E43" s="81"/>
      <c r="F43" s="81"/>
      <c r="G43" s="81"/>
      <c r="H43" s="81"/>
    </row>
    <row r="44" spans="1:72" s="55" customFormat="1" ht="15.75">
      <c r="A44" s="53">
        <v>38</v>
      </c>
      <c r="B44" s="133" t="s">
        <v>3997</v>
      </c>
      <c r="C44" s="153">
        <f t="shared" si="0"/>
        <v>0</v>
      </c>
      <c r="D44" s="153"/>
      <c r="E44" s="153"/>
      <c r="F44" s="153"/>
      <c r="G44" s="153"/>
      <c r="H44" s="153"/>
      <c r="BR44" s="123"/>
      <c r="BS44" s="123"/>
      <c r="BT44" s="123"/>
    </row>
    <row r="45" spans="1:72" s="55" customFormat="1" ht="15.75">
      <c r="A45" s="53">
        <v>39</v>
      </c>
      <c r="B45" s="134" t="s">
        <v>3998</v>
      </c>
      <c r="C45" s="136"/>
      <c r="D45" s="60"/>
      <c r="E45" s="60"/>
      <c r="F45" s="60"/>
      <c r="G45" s="60"/>
      <c r="H45" s="60"/>
      <c r="BR45" s="123"/>
      <c r="BS45" s="123"/>
      <c r="BT45" s="123"/>
    </row>
    <row r="46" spans="1:72" s="55" customFormat="1" ht="15.75">
      <c r="A46" s="53">
        <v>40</v>
      </c>
      <c r="B46" s="133" t="s">
        <v>3999</v>
      </c>
      <c r="C46" s="153">
        <f t="shared" si="0"/>
        <v>0</v>
      </c>
      <c r="D46" s="153"/>
      <c r="E46" s="153"/>
      <c r="F46" s="153"/>
      <c r="G46" s="153"/>
      <c r="H46" s="153"/>
      <c r="BR46" s="123"/>
      <c r="BS46" s="123"/>
      <c r="BT46" s="123"/>
    </row>
    <row r="47" spans="1:72" s="55" customFormat="1" ht="15.75">
      <c r="A47" s="53">
        <v>41</v>
      </c>
      <c r="B47" s="133" t="s">
        <v>4000</v>
      </c>
      <c r="C47" s="67">
        <f t="shared" si="0"/>
        <v>0</v>
      </c>
      <c r="D47" s="60"/>
      <c r="E47" s="60"/>
      <c r="F47" s="60"/>
      <c r="G47" s="60"/>
      <c r="H47" s="60"/>
      <c r="BR47" s="123"/>
      <c r="BS47" s="123"/>
      <c r="BT47" s="123"/>
    </row>
    <row r="48" spans="1:72" ht="15.75">
      <c r="A48" s="53">
        <v>42</v>
      </c>
      <c r="B48" s="58" t="str">
        <f>IF(C34="Igen", "Díjfizető adóazonosító jele:","Díjfizető adószáma:")</f>
        <v>Díjfizető adóazonosító jele:</v>
      </c>
      <c r="C48" s="153">
        <f t="shared" si="0"/>
        <v>0</v>
      </c>
      <c r="D48" s="153"/>
      <c r="E48" s="153"/>
      <c r="F48" s="60"/>
      <c r="G48" s="60"/>
      <c r="H48" s="60"/>
    </row>
    <row r="49" spans="1:8" ht="16.5" thickBot="1">
      <c r="A49" s="53">
        <v>43</v>
      </c>
      <c r="B49" s="66" t="s">
        <v>3667</v>
      </c>
      <c r="C49" s="68">
        <f t="shared" si="0"/>
        <v>0</v>
      </c>
      <c r="D49" s="69" t="s">
        <v>78</v>
      </c>
      <c r="E49" s="70">
        <f>IF($C$33="Engedélyes",E31,"")</f>
        <v>0</v>
      </c>
      <c r="F49" s="69" t="s">
        <v>78</v>
      </c>
      <c r="G49" s="61">
        <f>IF($C$33="Engedélyes",G31,"")</f>
        <v>0</v>
      </c>
      <c r="H49" s="60"/>
    </row>
    <row r="50" spans="1:8" ht="15.75">
      <c r="A50" s="53">
        <v>44</v>
      </c>
      <c r="B50" s="71"/>
      <c r="C50" s="72"/>
      <c r="D50" s="73"/>
      <c r="E50" s="74"/>
      <c r="F50" s="73"/>
      <c r="G50" s="72"/>
      <c r="H50" s="75"/>
    </row>
    <row r="51" spans="1:8" ht="15.75">
      <c r="A51" s="53">
        <v>45</v>
      </c>
      <c r="B51" s="58" t="s">
        <v>3668</v>
      </c>
      <c r="C51" s="61" t="s">
        <v>3637</v>
      </c>
      <c r="D51" s="60"/>
      <c r="E51" s="163"/>
      <c r="F51" s="163"/>
      <c r="G51" s="163"/>
      <c r="H51" s="60"/>
    </row>
    <row r="52" spans="1:8" ht="15.75">
      <c r="A52" s="53">
        <v>46</v>
      </c>
      <c r="B52" s="58" t="s">
        <v>3669</v>
      </c>
      <c r="C52" s="153">
        <f>IF($C$33="Engedélyes",$C$9,IF(C51="Díjfizető",C35,""))</f>
        <v>0</v>
      </c>
      <c r="D52" s="153"/>
      <c r="E52" s="153"/>
      <c r="F52" s="153"/>
      <c r="G52" s="153"/>
      <c r="H52" s="153"/>
    </row>
    <row r="53" spans="1:8" ht="15.75">
      <c r="A53" s="53">
        <v>47</v>
      </c>
      <c r="B53" s="58" t="s">
        <v>3670</v>
      </c>
      <c r="C53" s="151"/>
      <c r="D53" s="151"/>
      <c r="E53" s="60"/>
      <c r="F53" s="60"/>
      <c r="G53" s="60"/>
      <c r="H53" s="60"/>
    </row>
    <row r="54" spans="1:8" ht="15.75">
      <c r="A54" s="53">
        <v>48</v>
      </c>
      <c r="B54" s="58" t="s">
        <v>3671</v>
      </c>
      <c r="C54" s="153"/>
      <c r="D54" s="153"/>
      <c r="E54" s="153"/>
      <c r="F54" s="60"/>
      <c r="G54" s="60"/>
      <c r="H54" s="60"/>
    </row>
    <row r="55" spans="1:8" ht="15.75">
      <c r="A55" s="53">
        <v>49</v>
      </c>
      <c r="B55" s="58" t="s">
        <v>3672</v>
      </c>
      <c r="C55" s="157"/>
      <c r="D55" s="158"/>
      <c r="E55" s="159"/>
      <c r="F55" s="60"/>
      <c r="G55" s="60"/>
      <c r="H55" s="60"/>
    </row>
    <row r="56" spans="1:8" ht="15.75">
      <c r="A56" s="53">
        <v>50</v>
      </c>
      <c r="B56" s="58" t="s">
        <v>3673</v>
      </c>
      <c r="C56" s="164"/>
      <c r="D56" s="164"/>
      <c r="E56" s="164"/>
      <c r="F56" s="60"/>
      <c r="G56" s="60"/>
      <c r="H56" s="60"/>
    </row>
    <row r="57" spans="1:8" ht="15.75">
      <c r="A57" s="53">
        <v>51</v>
      </c>
      <c r="B57" s="58" t="s">
        <v>3674</v>
      </c>
      <c r="C57" s="63"/>
      <c r="D57" s="60"/>
      <c r="E57" s="60"/>
      <c r="F57" s="60"/>
      <c r="G57" s="60"/>
      <c r="H57" s="60"/>
    </row>
    <row r="58" spans="1:8" ht="15.75">
      <c r="A58" s="53">
        <v>52</v>
      </c>
      <c r="B58" s="58" t="s">
        <v>3675</v>
      </c>
      <c r="C58" s="61">
        <f>IF($C$33="Engedélyes",$C$11,IF(C51="Díjfizető",C37,""))</f>
        <v>0</v>
      </c>
      <c r="D58" s="60"/>
      <c r="E58" s="60"/>
      <c r="F58" s="60"/>
      <c r="G58" s="60"/>
      <c r="H58" s="60"/>
    </row>
    <row r="59" spans="1:8" ht="15.75">
      <c r="A59" s="53">
        <v>53</v>
      </c>
      <c r="B59" s="58" t="s">
        <v>3676</v>
      </c>
      <c r="C59" s="153" t="str">
        <f>IF($C$33="Engedélyes",$C$12,IF(C51="Díjfizető",C38,IFERROR(IF(C57="HUN",VLOOKUP(C58,IrszJegyzék,2,0),""),"")))</f>
        <v/>
      </c>
      <c r="D59" s="153"/>
      <c r="E59" s="153"/>
      <c r="F59" s="153"/>
      <c r="G59" s="153"/>
      <c r="H59" s="153"/>
    </row>
    <row r="60" spans="1:8" ht="15.75">
      <c r="A60" s="53">
        <v>54</v>
      </c>
      <c r="B60" s="58" t="s">
        <v>3677</v>
      </c>
      <c r="C60" s="153">
        <f>IF($C$33="Engedélyes",$C$13,IF(C51="Díjfizető",C39,""))</f>
        <v>0</v>
      </c>
      <c r="D60" s="153"/>
      <c r="E60" s="153"/>
      <c r="F60" s="153"/>
      <c r="G60" s="153"/>
      <c r="H60" s="153"/>
    </row>
    <row r="61" spans="1:8" ht="15.75">
      <c r="A61" s="53">
        <v>55</v>
      </c>
      <c r="B61" s="58" t="s">
        <v>3678</v>
      </c>
      <c r="C61" s="63"/>
      <c r="D61" s="60"/>
      <c r="E61" s="60"/>
      <c r="F61" s="60"/>
      <c r="G61" s="60"/>
      <c r="H61" s="60"/>
    </row>
    <row r="62" spans="1:8" ht="15.75">
      <c r="A62" s="53">
        <v>56</v>
      </c>
      <c r="B62" s="58" t="s">
        <v>3679</v>
      </c>
      <c r="C62" s="61">
        <f>IF($C$33="Engedélyes",$C$23,"")</f>
        <v>0</v>
      </c>
      <c r="D62" s="60"/>
      <c r="E62" s="60"/>
      <c r="F62" s="60"/>
      <c r="G62" s="60"/>
      <c r="H62" s="60"/>
    </row>
    <row r="63" spans="1:8" ht="15.75">
      <c r="A63" s="53">
        <v>57</v>
      </c>
      <c r="B63" s="58" t="s">
        <v>3680</v>
      </c>
      <c r="C63" s="153" t="str">
        <f>IF($C$33="Engedélyes",$C$24,IF(C51="Díjfizető",C42,IFERROR(IF(C61="HUN",VLOOKUP(C62,IrszJegyzék,2,0),""),"")))</f>
        <v/>
      </c>
      <c r="D63" s="153"/>
      <c r="E63" s="153"/>
      <c r="F63" s="153"/>
      <c r="G63" s="153"/>
      <c r="H63" s="153"/>
    </row>
    <row r="64" spans="1:8" ht="15.75">
      <c r="A64" s="53">
        <v>58</v>
      </c>
      <c r="B64" s="58" t="s">
        <v>3681</v>
      </c>
      <c r="C64" s="61">
        <f>IF($C$33="Engedélyes",$C$25,IF(C51="Díjfizető",C43,""))</f>
        <v>0</v>
      </c>
      <c r="D64" s="61"/>
      <c r="E64" s="60"/>
      <c r="F64" s="60"/>
      <c r="G64" s="60"/>
      <c r="H64" s="60"/>
    </row>
    <row r="65" spans="1:8" ht="15.75">
      <c r="A65" s="53">
        <v>59</v>
      </c>
      <c r="B65" s="58" t="s">
        <v>3628</v>
      </c>
      <c r="C65" s="61"/>
      <c r="D65" s="61"/>
      <c r="E65" s="60"/>
      <c r="F65" s="60"/>
      <c r="G65" s="60"/>
      <c r="H65" s="60"/>
    </row>
    <row r="66" spans="1:8" ht="15.75">
      <c r="A66" s="53">
        <v>60</v>
      </c>
      <c r="B66" s="71"/>
      <c r="C66" s="82"/>
      <c r="D66" s="79"/>
      <c r="E66" s="79"/>
      <c r="F66" s="79"/>
      <c r="G66" s="79"/>
      <c r="H66" s="79"/>
    </row>
    <row r="67" spans="1:8" ht="15.75">
      <c r="A67" s="53">
        <v>61</v>
      </c>
      <c r="B67" s="58" t="s">
        <v>3682</v>
      </c>
      <c r="C67" s="83"/>
      <c r="D67" s="60"/>
      <c r="E67" s="60"/>
      <c r="F67" s="60"/>
      <c r="G67" s="60"/>
      <c r="H67" s="60"/>
    </row>
    <row r="68" spans="1:8" ht="15.75">
      <c r="A68" s="53">
        <v>62</v>
      </c>
      <c r="B68" s="58" t="s">
        <v>3683</v>
      </c>
      <c r="C68" s="61"/>
      <c r="D68" s="61"/>
      <c r="E68" s="60"/>
      <c r="F68" s="60"/>
      <c r="G68" s="60"/>
      <c r="H68" s="60"/>
    </row>
    <row r="69" spans="1:8" ht="15.75">
      <c r="A69" s="53">
        <v>63</v>
      </c>
      <c r="B69" s="58" t="s">
        <v>3684</v>
      </c>
      <c r="C69" s="84"/>
      <c r="D69" s="61"/>
      <c r="E69" s="60"/>
      <c r="F69" s="60"/>
      <c r="G69" s="60"/>
      <c r="H69" s="60"/>
    </row>
    <row r="70" spans="1:8" ht="157.5" customHeight="1">
      <c r="A70" s="53">
        <v>64</v>
      </c>
      <c r="B70" s="85" t="s">
        <v>3685</v>
      </c>
      <c r="C70" s="154" t="str">
        <f>IF($BR$2=0,"A hívójelek idemásolódnak",UPPER($BR$2))</f>
        <v>A HÍVÓJELEK IDEMÁSOLÓDNAK</v>
      </c>
      <c r="D70" s="155"/>
      <c r="E70" s="155"/>
      <c r="F70" s="155"/>
      <c r="G70" s="155"/>
      <c r="H70" s="156"/>
    </row>
    <row r="71" spans="1:8" ht="15.75">
      <c r="A71" s="53">
        <v>65</v>
      </c>
      <c r="B71" s="58" t="s">
        <v>3686</v>
      </c>
      <c r="C71" s="61"/>
      <c r="D71" s="61"/>
      <c r="E71" s="60"/>
      <c r="F71" s="60"/>
      <c r="G71" s="60"/>
      <c r="H71" s="60"/>
    </row>
    <row r="72" spans="1:8" ht="15.75">
      <c r="A72" s="53">
        <v>66</v>
      </c>
      <c r="B72" s="81" t="s">
        <v>3687</v>
      </c>
      <c r="C72" s="62"/>
      <c r="D72" s="61"/>
      <c r="E72" s="60"/>
      <c r="F72" s="60"/>
      <c r="G72" s="60"/>
      <c r="H72" s="60"/>
    </row>
    <row r="73" spans="1:8" ht="15.75">
      <c r="A73" s="53">
        <v>67</v>
      </c>
      <c r="B73" s="86" t="s">
        <v>3688</v>
      </c>
      <c r="C73" s="150"/>
      <c r="D73" s="150"/>
      <c r="E73" s="150"/>
      <c r="F73" s="60"/>
      <c r="G73" s="60"/>
      <c r="H73" s="60"/>
    </row>
    <row r="74" spans="1:8" ht="15.75">
      <c r="A74" s="53">
        <v>68</v>
      </c>
      <c r="B74" s="87" t="s">
        <v>3689</v>
      </c>
      <c r="C74" s="88"/>
      <c r="D74" s="60"/>
      <c r="E74" s="60"/>
      <c r="F74" s="60"/>
      <c r="G74" s="60"/>
      <c r="H74" s="60"/>
    </row>
    <row r="75" spans="1:8"/>
  </sheetData>
  <mergeCells count="31">
    <mergeCell ref="C63:H63"/>
    <mergeCell ref="C54:E54"/>
    <mergeCell ref="C55:E55"/>
    <mergeCell ref="C9:H9"/>
    <mergeCell ref="C12:H12"/>
    <mergeCell ref="C13:H13"/>
    <mergeCell ref="C20:H20"/>
    <mergeCell ref="C21:H21"/>
    <mergeCell ref="C33:D33"/>
    <mergeCell ref="C35:H35"/>
    <mergeCell ref="E51:G51"/>
    <mergeCell ref="C56:E56"/>
    <mergeCell ref="C59:H59"/>
    <mergeCell ref="C44:H44"/>
    <mergeCell ref="C46:H46"/>
    <mergeCell ref="C73:E73"/>
    <mergeCell ref="C53:D53"/>
    <mergeCell ref="C7:G7"/>
    <mergeCell ref="B6:H6"/>
    <mergeCell ref="C48:E48"/>
    <mergeCell ref="C30:E30"/>
    <mergeCell ref="C52:H52"/>
    <mergeCell ref="C16:H16"/>
    <mergeCell ref="C24:H24"/>
    <mergeCell ref="C26:H26"/>
    <mergeCell ref="C28:H28"/>
    <mergeCell ref="C38:H38"/>
    <mergeCell ref="C39:H39"/>
    <mergeCell ref="C42:H42"/>
    <mergeCell ref="C70:H70"/>
    <mergeCell ref="C60:H60"/>
  </mergeCells>
  <conditionalFormatting sqref="C28">
    <cfRule type="expression" dxfId="41" priority="13">
      <formula>$C$8="Nem"</formula>
    </cfRule>
  </conditionalFormatting>
  <conditionalFormatting sqref="C29">
    <cfRule type="expression" dxfId="40" priority="12">
      <formula>$C$8="Nem"</formula>
    </cfRule>
  </conditionalFormatting>
  <conditionalFormatting sqref="C70:H70">
    <cfRule type="expression" dxfId="39" priority="11">
      <formula>$C$70="A hívójelek idemásolódnak"</formula>
    </cfRule>
  </conditionalFormatting>
  <conditionalFormatting sqref="C7:G7">
    <cfRule type="expression" dxfId="38" priority="10">
      <formula>$C$7="Kérem válasszon!"</formula>
    </cfRule>
  </conditionalFormatting>
  <conditionalFormatting sqref="C26:H26">
    <cfRule type="expression" dxfId="37" priority="5">
      <formula>$C$8="Nem"</formula>
    </cfRule>
  </conditionalFormatting>
  <conditionalFormatting sqref="C44:H44">
    <cfRule type="expression" dxfId="36" priority="4">
      <formula>$C$34="Nem"</formula>
    </cfRule>
  </conditionalFormatting>
  <conditionalFormatting sqref="C46:H46">
    <cfRule type="expression" dxfId="35" priority="2">
      <formula>$C$34="Nem"</formula>
    </cfRule>
  </conditionalFormatting>
  <conditionalFormatting sqref="C47">
    <cfRule type="expression" dxfId="34" priority="1">
      <formula>$C$34="Nem"</formula>
    </cfRule>
  </conditionalFormatting>
  <dataValidations count="8">
    <dataValidation type="list" allowBlank="1" showInputMessage="1" showErrorMessage="1" sqref="C8 C34 C71:D72 C68:D68 C65:D65">
      <formula1>"Igen,Nem"</formula1>
    </dataValidation>
    <dataValidation type="list" allowBlank="1" showInputMessage="1" sqref="C73:E73 C12:H12 C16:H16 C28:H28 C24:H24 C21:H21 C63:H63 C59:H59 C46:H46 C38:H39 C42:H42 C43">
      <formula1>Hely</formula1>
    </dataValidation>
    <dataValidation type="list" allowBlank="1" showInputMessage="1" showErrorMessage="1" sqref="C51">
      <formula1>"Engedélyes,Díjfizető, Eljárási megbízott"</formula1>
    </dataValidation>
    <dataValidation allowBlank="1" showInputMessage="1" sqref="C70:H70 C19 C23 C37 C41 C58 C62 C15"/>
    <dataValidation type="list" allowBlank="1" showInputMessage="1" sqref="C57 C10 C18 C36 C40 C14 C22 C27 C45 C61">
      <formula1>Ország</formula1>
    </dataValidation>
    <dataValidation type="list" allowBlank="1" showInputMessage="1" showErrorMessage="1" sqref="D33:D34 C33">
      <formula1>"Engedélyes,más személy"</formula1>
    </dataValidation>
    <dataValidation type="list" allowBlank="1" showInputMessage="1" showErrorMessage="1" sqref="C7:G7">
      <formula1>"Új Rádióengedély kérelem,Új Frekvenciakijelölés (Fix),Kérem válasszon!"</formula1>
    </dataValidation>
    <dataValidation allowBlank="1" showInputMessage="1" sqref="C1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CC26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" sqref="C2:C51"/>
    </sheetView>
  </sheetViews>
  <sheetFormatPr defaultColWidth="0" defaultRowHeight="15.75" zeroHeight="1"/>
  <cols>
    <col min="1" max="1" width="28.5" style="60" bestFit="1" customWidth="1"/>
    <col min="2" max="2" width="13.33203125" style="60" bestFit="1" customWidth="1"/>
    <col min="3" max="3" width="12.5" style="60" bestFit="1" customWidth="1"/>
    <col min="4" max="4" width="15.6640625" style="60" customWidth="1"/>
    <col min="5" max="5" width="16.83203125" style="60" bestFit="1" customWidth="1"/>
    <col min="6" max="6" width="27.6640625" style="60" bestFit="1" customWidth="1"/>
    <col min="7" max="7" width="7.5" style="60" hidden="1" customWidth="1"/>
    <col min="8" max="8" width="8.1640625" style="60" hidden="1" customWidth="1"/>
    <col min="9" max="9" width="11.1640625" style="60" bestFit="1" customWidth="1"/>
    <col min="10" max="10" width="10.5" style="60" bestFit="1" customWidth="1"/>
    <col min="11" max="11" width="13.33203125" style="106" hidden="1" customWidth="1"/>
    <col min="12" max="12" width="10.1640625" style="60" bestFit="1" customWidth="1"/>
    <col min="13" max="14" width="95.1640625" style="60" bestFit="1" customWidth="1"/>
    <col min="15" max="15" width="11.83203125" style="60" customWidth="1"/>
    <col min="16" max="16" width="33.33203125" style="60" bestFit="1" customWidth="1"/>
    <col min="17" max="17" width="33" style="60" bestFit="1" customWidth="1"/>
    <col min="18" max="18" width="24" style="60" customWidth="1"/>
    <col min="19" max="19" width="33.6640625" style="60" bestFit="1" customWidth="1"/>
    <col min="20" max="20" width="15.83203125" style="60" customWidth="1"/>
    <col min="21" max="21" width="21.6640625" style="60" bestFit="1" customWidth="1"/>
    <col min="22" max="22" width="17" style="60" bestFit="1" customWidth="1"/>
    <col min="23" max="23" width="15.1640625" style="60" customWidth="1"/>
    <col min="24" max="24" width="17.6640625" style="60" bestFit="1" customWidth="1"/>
    <col min="25" max="25" width="55.33203125" style="60" bestFit="1" customWidth="1"/>
    <col min="26" max="26" width="39.5" style="60" bestFit="1" customWidth="1"/>
    <col min="27" max="28" width="39" style="60" bestFit="1" customWidth="1"/>
    <col min="29" max="29" width="10.6640625" style="60" bestFit="1" customWidth="1"/>
    <col min="30" max="30" width="7.83203125" style="60" bestFit="1" customWidth="1"/>
    <col min="31" max="31" width="9.33203125" style="60" customWidth="1"/>
    <col min="32" max="32" width="12.6640625" style="60" bestFit="1" customWidth="1"/>
    <col min="33" max="33" width="9.1640625" style="60" bestFit="1" customWidth="1"/>
    <col min="34" max="34" width="7.83203125" style="60" bestFit="1" customWidth="1"/>
    <col min="35" max="35" width="6.5" style="60" bestFit="1" customWidth="1"/>
    <col min="36" max="36" width="12.33203125" style="60" bestFit="1" customWidth="1"/>
    <col min="37" max="38" width="5.1640625" style="60" bestFit="1" customWidth="1"/>
    <col min="39" max="42" width="12" style="60" customWidth="1"/>
    <col min="43" max="43" width="12.1640625" style="60" customWidth="1"/>
    <col min="44" max="44" width="24" style="60" customWidth="1"/>
    <col min="45" max="45" width="39.5" style="60" customWidth="1"/>
    <col min="46" max="46" width="14" style="105" customWidth="1"/>
    <col min="47" max="47" width="15.83203125" style="105" customWidth="1"/>
    <col min="48" max="48" width="15.6640625" style="105" customWidth="1"/>
    <col min="49" max="49" width="14.33203125" style="60" customWidth="1"/>
    <col min="50" max="50" width="10.1640625" style="104" bestFit="1" customWidth="1"/>
    <col min="51" max="51" width="11.83203125" style="60" bestFit="1" customWidth="1"/>
    <col min="52" max="58" width="9.33203125" style="60" customWidth="1"/>
    <col min="59" max="59" width="19.1640625" style="60" customWidth="1"/>
    <col min="60" max="60" width="9.33203125" style="60" customWidth="1"/>
    <col min="61" max="61" width="11.83203125" style="60" customWidth="1"/>
    <col min="62" max="69" width="14.5" style="60" bestFit="1" customWidth="1"/>
    <col min="70" max="73" width="9.33203125" style="60" customWidth="1"/>
    <col min="74" max="79" width="9.33203125" style="60" hidden="1" customWidth="1"/>
    <col min="80" max="80" width="10.1640625" style="107" hidden="1" customWidth="1"/>
    <col min="81" max="81" width="3" style="60" customWidth="1"/>
    <col min="82" max="16384" width="9.33203125" style="60" hidden="1"/>
  </cols>
  <sheetData>
    <row r="1" spans="1:80" s="102" customFormat="1" ht="45" customHeight="1" thickBot="1">
      <c r="A1" s="89" t="s">
        <v>0</v>
      </c>
      <c r="B1" s="90" t="s">
        <v>1</v>
      </c>
      <c r="C1" s="91" t="s">
        <v>2</v>
      </c>
      <c r="D1" s="90" t="s">
        <v>3958</v>
      </c>
      <c r="E1" s="92" t="s">
        <v>5</v>
      </c>
      <c r="F1" s="93" t="s">
        <v>6</v>
      </c>
      <c r="G1" s="92" t="s">
        <v>7</v>
      </c>
      <c r="H1" s="92" t="s">
        <v>8</v>
      </c>
      <c r="I1" s="94" t="s">
        <v>3959</v>
      </c>
      <c r="J1" s="94" t="s">
        <v>3960</v>
      </c>
      <c r="K1" s="95" t="s">
        <v>3957</v>
      </c>
      <c r="L1" s="92" t="s">
        <v>4</v>
      </c>
      <c r="M1" s="92" t="s">
        <v>37</v>
      </c>
      <c r="N1" s="92" t="s">
        <v>38</v>
      </c>
      <c r="O1" s="92" t="s">
        <v>3</v>
      </c>
      <c r="P1" s="92" t="s">
        <v>13</v>
      </c>
      <c r="Q1" s="92" t="s">
        <v>14</v>
      </c>
      <c r="R1" s="92" t="s">
        <v>15</v>
      </c>
      <c r="S1" s="92" t="s">
        <v>16</v>
      </c>
      <c r="T1" s="92" t="s">
        <v>3969</v>
      </c>
      <c r="U1" s="92" t="s">
        <v>17</v>
      </c>
      <c r="V1" s="92" t="s">
        <v>18</v>
      </c>
      <c r="W1" s="92" t="s">
        <v>19</v>
      </c>
      <c r="X1" s="92" t="s">
        <v>3734</v>
      </c>
      <c r="Y1" s="92" t="s">
        <v>3804</v>
      </c>
      <c r="Z1" s="92" t="s">
        <v>20</v>
      </c>
      <c r="AA1" s="92" t="s">
        <v>21</v>
      </c>
      <c r="AB1" s="92" t="s">
        <v>22</v>
      </c>
      <c r="AC1" s="92" t="s">
        <v>23</v>
      </c>
      <c r="AD1" s="92" t="s">
        <v>3735</v>
      </c>
      <c r="AE1" s="92" t="s">
        <v>24</v>
      </c>
      <c r="AF1" s="130" t="s">
        <v>25</v>
      </c>
      <c r="AG1" s="130" t="s">
        <v>26</v>
      </c>
      <c r="AH1" s="130" t="s">
        <v>27</v>
      </c>
      <c r="AI1" s="130" t="s">
        <v>28</v>
      </c>
      <c r="AJ1" s="130" t="s">
        <v>29</v>
      </c>
      <c r="AK1" s="130" t="s">
        <v>30</v>
      </c>
      <c r="AL1" s="130" t="s">
        <v>31</v>
      </c>
      <c r="AM1" s="130" t="s">
        <v>32</v>
      </c>
      <c r="AN1" s="130" t="s">
        <v>33</v>
      </c>
      <c r="AO1" s="130" t="s">
        <v>34</v>
      </c>
      <c r="AP1" s="130" t="s">
        <v>35</v>
      </c>
      <c r="AQ1" s="130" t="s">
        <v>36</v>
      </c>
      <c r="AR1" s="92" t="s">
        <v>39</v>
      </c>
      <c r="AS1" s="92" t="s">
        <v>40</v>
      </c>
      <c r="AT1" s="96" t="s">
        <v>41</v>
      </c>
      <c r="AU1" s="96" t="s">
        <v>42</v>
      </c>
      <c r="AV1" s="96" t="s">
        <v>43</v>
      </c>
      <c r="AW1" s="92" t="s">
        <v>44</v>
      </c>
      <c r="AX1" s="131" t="s">
        <v>45</v>
      </c>
      <c r="AY1" s="130" t="s">
        <v>46</v>
      </c>
      <c r="AZ1" s="130" t="s">
        <v>47</v>
      </c>
      <c r="BA1" s="130" t="s">
        <v>48</v>
      </c>
      <c r="BB1" s="130" t="s">
        <v>49</v>
      </c>
      <c r="BC1" s="130" t="s">
        <v>50</v>
      </c>
      <c r="BD1" s="130" t="s">
        <v>51</v>
      </c>
      <c r="BE1" s="130" t="s">
        <v>52</v>
      </c>
      <c r="BF1" s="130" t="s">
        <v>53</v>
      </c>
      <c r="BG1" s="92" t="s">
        <v>54</v>
      </c>
      <c r="BH1" s="92" t="s">
        <v>55</v>
      </c>
      <c r="BI1" s="92" t="s">
        <v>56</v>
      </c>
      <c r="BJ1" s="92" t="s">
        <v>57</v>
      </c>
      <c r="BK1" s="92" t="s">
        <v>58</v>
      </c>
      <c r="BL1" s="92" t="s">
        <v>59</v>
      </c>
      <c r="BM1" s="92" t="s">
        <v>60</v>
      </c>
      <c r="BN1" s="92" t="s">
        <v>61</v>
      </c>
      <c r="BO1" s="92" t="s">
        <v>62</v>
      </c>
      <c r="BP1" s="92" t="s">
        <v>63</v>
      </c>
      <c r="BQ1" s="92" t="s">
        <v>64</v>
      </c>
      <c r="BR1" s="92" t="s">
        <v>3690</v>
      </c>
      <c r="BS1" s="92" t="s">
        <v>3691</v>
      </c>
      <c r="BT1" s="97" t="s">
        <v>3692</v>
      </c>
      <c r="BU1" s="98" t="s">
        <v>3693</v>
      </c>
      <c r="BV1" s="99" t="s">
        <v>65</v>
      </c>
      <c r="BW1" s="100" t="s">
        <v>66</v>
      </c>
      <c r="BX1" s="100" t="s">
        <v>3801</v>
      </c>
      <c r="BY1" s="100" t="s">
        <v>3802</v>
      </c>
      <c r="BZ1" s="100" t="s">
        <v>3803</v>
      </c>
      <c r="CA1" s="100" t="s">
        <v>3954</v>
      </c>
      <c r="CB1" s="101" t="s">
        <v>3955</v>
      </c>
    </row>
    <row r="2" spans="1:80">
      <c r="A2" s="60" t="s">
        <v>67</v>
      </c>
      <c r="C2" s="57"/>
      <c r="E2" s="69"/>
      <c r="F2" s="127"/>
      <c r="G2" s="60" t="str">
        <f t="shared" ref="G2:G65" si="0">IFERROR(VLOOKUP($F2,Kedvezmény,3),"")</f>
        <v/>
      </c>
      <c r="H2" s="60" t="str">
        <f t="shared" ref="H2:H65" si="1">IFERROR(VLOOKUP($F2,Kedvezmény,2),"")</f>
        <v/>
      </c>
      <c r="I2" s="129" t="str">
        <f t="shared" ref="I2:I66" si="2">IF(AND($A2&lt;&gt;"",$A2&lt;&gt;"kérem válasszon!"),"01.01.","")</f>
        <v/>
      </c>
      <c r="J2" s="129" t="str">
        <f t="shared" ref="J2:J66" si="3">IF(AND($A2&lt;&gt;"",$A2&lt;&gt;"kérem válasszon!"),"12.31.","")</f>
        <v/>
      </c>
      <c r="K2" s="104" t="str">
        <f t="shared" ref="K2:K66" si="4">IF(OR($A2="",$A2="Kérem válasszon!"),"",IF($J2&gt;$I2,$J2-$I2,365-($I2-$J2)))</f>
        <v/>
      </c>
      <c r="L2" s="127"/>
      <c r="M2" s="127"/>
      <c r="N2" s="127"/>
      <c r="O2" s="69" t="str">
        <f t="shared" ref="O2:O65" si="5">IF(C22&lt;&gt;"","Igen","")</f>
        <v/>
      </c>
      <c r="P2" s="60" t="str">
        <f>IF($C2&lt;&gt;"",ViziPartner!$C$9,"")</f>
        <v/>
      </c>
      <c r="Q2" s="60" t="str">
        <f>IF($C2&lt;&gt;"",ViziPartner!$C$10&amp;" "&amp;ViziPartner!$C$11&amp;" "&amp;ViziPartner!$C$12&amp;", "&amp;ViziPartner!$C$13,"")</f>
        <v/>
      </c>
      <c r="R2" s="60" t="str">
        <f>IF($C2&lt;&gt;"",ViziPartner!$C$9,"")</f>
        <v/>
      </c>
      <c r="S2" s="60" t="str">
        <f>IF($C2&lt;&gt;"",ViziPartner!$C$10&amp;" "&amp;ViziPartner!$C$11&amp;" "&amp;ViziPartner!$C$12&amp;", "&amp;ViziPartner!$C$13,"")</f>
        <v/>
      </c>
      <c r="AF2" s="60" t="s">
        <v>75</v>
      </c>
      <c r="AG2" s="60" t="s">
        <v>68</v>
      </c>
      <c r="AH2" s="60" t="s">
        <v>68</v>
      </c>
      <c r="AI2" s="60" t="s">
        <v>68</v>
      </c>
      <c r="AJ2" s="60" t="s">
        <v>68</v>
      </c>
      <c r="AK2" s="60" t="s">
        <v>75</v>
      </c>
      <c r="AL2" s="60" t="s">
        <v>75</v>
      </c>
      <c r="AM2" s="60" t="s">
        <v>68</v>
      </c>
      <c r="AN2" s="60" t="s">
        <v>68</v>
      </c>
      <c r="AO2" s="60" t="s">
        <v>68</v>
      </c>
      <c r="AP2" s="60" t="s">
        <v>68</v>
      </c>
      <c r="AW2" s="105" t="s">
        <v>3800</v>
      </c>
      <c r="AX2" s="104">
        <f>IF($AW2="Nincs Epirb",0,"")</f>
        <v>0</v>
      </c>
      <c r="AZ2" s="105"/>
      <c r="BA2" s="105"/>
      <c r="BB2" s="105"/>
      <c r="BC2" s="105"/>
      <c r="BD2" s="105"/>
      <c r="BE2" s="105"/>
      <c r="BF2" s="105"/>
      <c r="BV2" s="60" t="str">
        <f>IF(AND($A2&lt;&gt;"",$A2&lt;&gt;"Kérem válasszon!"),ViziPartner!$C$9,"")</f>
        <v/>
      </c>
      <c r="BW2" s="60" t="str">
        <f>IF(AND($A2&lt;&gt;"",$A2&lt;&gt;"Kérem válasszon!"),ViziPartner!$C$8,"")</f>
        <v/>
      </c>
      <c r="BX2" s="60" t="str">
        <f>IF(AND($A2&lt;&gt;"",$A2&lt;&gt;"Kérem válasszon!",OR(BJ2&lt;&gt;"",BK2&lt;&gt;"",BL2&lt;&gt;"",BM2&lt;&gt;"",BN2&lt;&gt;"",BO2&lt;&gt;"",BP2&lt;&gt;"",BQ2&lt;&gt;"")),1,"")</f>
        <v/>
      </c>
      <c r="BY2" s="60" t="str">
        <f>IF(AND($A2&lt;&gt;"",$A2&lt;&gt;"Kérem válasszon!",OR(BJ2&lt;&gt;"",BK2&lt;&gt;"",BL2&lt;&gt;"",BM2&lt;&gt;"")),1,"")</f>
        <v/>
      </c>
      <c r="BZ2" s="60" t="str">
        <f>IF(AND($A2&lt;&gt;"",$A2&lt;&gt;"Kérem válasszon!",OR(BP2&lt;&gt;"",BQ2&lt;&gt;"",BR2&lt;&gt;"",BS2&lt;&gt;"")),1,"")</f>
        <v/>
      </c>
      <c r="CA2" s="60" t="str">
        <f>IF(AND($A2&lt;&gt;"",$A2&lt;&gt;"Kérem válasszon!"),ViziPartner!C$73,"")</f>
        <v/>
      </c>
      <c r="CB2" s="107" t="str">
        <f>IF(AND($A2&lt;&gt;"",$A2&lt;&gt;"Kérem válasszon!"),ViziPartner!$C$74,"")</f>
        <v/>
      </c>
    </row>
    <row r="3" spans="1:80">
      <c r="C3" s="57"/>
      <c r="E3" s="69"/>
      <c r="G3" s="60" t="str">
        <f t="shared" si="0"/>
        <v/>
      </c>
      <c r="H3" s="60" t="str">
        <f t="shared" si="1"/>
        <v/>
      </c>
      <c r="I3" s="129" t="str">
        <f t="shared" si="2"/>
        <v/>
      </c>
      <c r="J3" s="129" t="str">
        <f t="shared" si="3"/>
        <v/>
      </c>
      <c r="K3" s="104" t="str">
        <f t="shared" si="4"/>
        <v/>
      </c>
      <c r="O3" s="69" t="str">
        <f t="shared" si="5"/>
        <v/>
      </c>
      <c r="P3" s="60" t="str">
        <f>IF($C3&lt;&gt;"",ViziPartner!$C$9,"")</f>
        <v/>
      </c>
      <c r="Q3" s="60" t="str">
        <f>IF($C3&lt;&gt;"",ViziPartner!$C$10&amp;" "&amp;ViziPartner!$C$11&amp;" "&amp;ViziPartner!$C$12&amp;", "&amp;ViziPartner!$C$13,"")</f>
        <v/>
      </c>
      <c r="R3" s="60" t="str">
        <f>IF($C3&lt;&gt;"",ViziPartner!$C$9,"")</f>
        <v/>
      </c>
      <c r="S3" s="60" t="str">
        <f>IF($C3&lt;&gt;"",ViziPartner!$C$10&amp;" "&amp;ViziPartner!$C$11&amp;" "&amp;ViziPartner!$C$12&amp;", "&amp;ViziPartner!$C$13,"")</f>
        <v/>
      </c>
      <c r="AX3" s="104" t="str">
        <f t="shared" ref="AX3:AX66" si="6">IF($AW3="Nincs Epirb",0,"")</f>
        <v/>
      </c>
      <c r="BV3" s="60" t="str">
        <f>IF(AND($A3&lt;&gt;"",$A3&lt;&gt;"Kérem válasszon!"),ViziPartner!$C$9,"")</f>
        <v/>
      </c>
      <c r="BW3" s="60" t="str">
        <f>IF(AND($A3&lt;&gt;"",$A3&lt;&gt;"Kérem válasszon!"),ViziPartner!$C$8,"")</f>
        <v/>
      </c>
      <c r="BX3" s="60" t="str">
        <f t="shared" ref="BX3:BX66" si="7">IF(AND($A3&lt;&gt;"",$A3&lt;&gt;"Kérem válasszon!",OR(BJ3&lt;&gt;"",BK3&lt;&gt;"",BL3&lt;&gt;"",BM3&lt;&gt;"",BN3&lt;&gt;"",BO3&lt;&gt;"",BP3&lt;&gt;"",BQ3&lt;&gt;"")),1,"")</f>
        <v/>
      </c>
      <c r="BY3" s="60" t="str">
        <f t="shared" ref="BY3:BY66" si="8">IF(AND($A3&lt;&gt;"",$A3&lt;&gt;"Kérem válasszon!",OR(BJ3&lt;&gt;"",BK3&lt;&gt;"",BL3&lt;&gt;"",BM3&lt;&gt;"")),1,"")</f>
        <v/>
      </c>
      <c r="BZ3" s="60" t="str">
        <f t="shared" ref="BZ3:BZ66" si="9">IF(AND($A3&lt;&gt;"",$A3&lt;&gt;"Kérem válasszon!",OR(BP3&lt;&gt;"",BQ3&lt;&gt;"",BR3&lt;&gt;"",BS3&lt;&gt;"")),1,"")</f>
        <v/>
      </c>
      <c r="CA3" s="60" t="str">
        <f>IF(AND($A3&lt;&gt;"",$A3&lt;&gt;"Kérem válasszon!"),ViziPartner!C$73,"")</f>
        <v/>
      </c>
      <c r="CB3" s="107" t="str">
        <f>IF(AND($A3&lt;&gt;"",$A3&lt;&gt;"Kérem válasszon!"),ViziPartner!$C$74,"")</f>
        <v/>
      </c>
    </row>
    <row r="4" spans="1:80">
      <c r="C4" s="57"/>
      <c r="E4" s="69"/>
      <c r="G4" s="60" t="str">
        <f t="shared" si="0"/>
        <v/>
      </c>
      <c r="H4" s="60" t="str">
        <f t="shared" si="1"/>
        <v/>
      </c>
      <c r="I4" s="129" t="str">
        <f t="shared" si="2"/>
        <v/>
      </c>
      <c r="J4" s="129" t="str">
        <f t="shared" si="3"/>
        <v/>
      </c>
      <c r="K4" s="104" t="str">
        <f t="shared" si="4"/>
        <v/>
      </c>
      <c r="O4" s="69" t="str">
        <f t="shared" si="5"/>
        <v/>
      </c>
      <c r="P4" s="60" t="str">
        <f>IF($C4&lt;&gt;"",ViziPartner!$C$9,"")</f>
        <v/>
      </c>
      <c r="Q4" s="60" t="str">
        <f>IF($C4&lt;&gt;"",ViziPartner!$C$10&amp;" "&amp;ViziPartner!$C$11&amp;" "&amp;ViziPartner!$C$12&amp;", "&amp;ViziPartner!$C$13,"")</f>
        <v/>
      </c>
      <c r="R4" s="60" t="str">
        <f>IF($C4&lt;&gt;"",ViziPartner!$C$9,"")</f>
        <v/>
      </c>
      <c r="S4" s="60" t="str">
        <f>IF($C4&lt;&gt;"",ViziPartner!$C$10&amp;" "&amp;ViziPartner!$C$11&amp;" "&amp;ViziPartner!$C$12&amp;", "&amp;ViziPartner!$C$13,"")</f>
        <v/>
      </c>
      <c r="AX4" s="104" t="str">
        <f t="shared" si="6"/>
        <v/>
      </c>
      <c r="BV4" s="60" t="str">
        <f>IF(AND($A4&lt;&gt;"",$A4&lt;&gt;"Kérem válasszon!"),ViziPartner!$C$9,"")</f>
        <v/>
      </c>
      <c r="BW4" s="60" t="str">
        <f>IF(AND($A4&lt;&gt;"",$A4&lt;&gt;"Kérem válasszon!"),ViziPartner!$C$8,"")</f>
        <v/>
      </c>
      <c r="BX4" s="60" t="str">
        <f t="shared" si="7"/>
        <v/>
      </c>
      <c r="BY4" s="60" t="str">
        <f t="shared" si="8"/>
        <v/>
      </c>
      <c r="BZ4" s="60" t="str">
        <f t="shared" si="9"/>
        <v/>
      </c>
      <c r="CA4" s="60" t="str">
        <f>IF(AND($A4&lt;&gt;"",$A4&lt;&gt;"Kérem válasszon!"),ViziPartner!C$73,"")</f>
        <v/>
      </c>
      <c r="CB4" s="107" t="str">
        <f>IF(AND($A4&lt;&gt;"",$A4&lt;&gt;"Kérem válasszon!"),ViziPartner!$C$74,"")</f>
        <v/>
      </c>
    </row>
    <row r="5" spans="1:80">
      <c r="C5" s="57"/>
      <c r="E5" s="69"/>
      <c r="G5" s="60" t="str">
        <f t="shared" si="0"/>
        <v/>
      </c>
      <c r="H5" s="60" t="str">
        <f t="shared" si="1"/>
        <v/>
      </c>
      <c r="I5" s="129" t="str">
        <f t="shared" si="2"/>
        <v/>
      </c>
      <c r="J5" s="129" t="str">
        <f t="shared" si="3"/>
        <v/>
      </c>
      <c r="K5" s="104" t="str">
        <f t="shared" si="4"/>
        <v/>
      </c>
      <c r="O5" s="69" t="str">
        <f t="shared" si="5"/>
        <v/>
      </c>
      <c r="P5" s="60" t="str">
        <f>IF($C5&lt;&gt;"",ViziPartner!$C$9,"")</f>
        <v/>
      </c>
      <c r="Q5" s="60" t="str">
        <f>IF($C5&lt;&gt;"",ViziPartner!$C$10&amp;" "&amp;ViziPartner!$C$11&amp;" "&amp;ViziPartner!$C$12&amp;", "&amp;ViziPartner!$C$13,"")</f>
        <v/>
      </c>
      <c r="R5" s="60" t="str">
        <f>IF($C5&lt;&gt;"",ViziPartner!$C$9,"")</f>
        <v/>
      </c>
      <c r="S5" s="60" t="str">
        <f>IF($C5&lt;&gt;"",ViziPartner!$C$10&amp;" "&amp;ViziPartner!$C$11&amp;" "&amp;ViziPartner!$C$12&amp;", "&amp;ViziPartner!$C$13,"")</f>
        <v/>
      </c>
      <c r="AX5" s="104" t="str">
        <f t="shared" si="6"/>
        <v/>
      </c>
      <c r="BV5" s="60" t="str">
        <f>IF(AND($A5&lt;&gt;"",$A5&lt;&gt;"Kérem válasszon!"),ViziPartner!$C$9,"")</f>
        <v/>
      </c>
      <c r="BW5" s="60" t="str">
        <f>IF(AND($A5&lt;&gt;"",$A5&lt;&gt;"Kérem válasszon!"),ViziPartner!$C$8,"")</f>
        <v/>
      </c>
      <c r="BX5" s="60" t="str">
        <f t="shared" si="7"/>
        <v/>
      </c>
      <c r="BY5" s="60" t="str">
        <f t="shared" si="8"/>
        <v/>
      </c>
      <c r="BZ5" s="60" t="str">
        <f t="shared" si="9"/>
        <v/>
      </c>
      <c r="CA5" s="60" t="str">
        <f>IF(AND($A5&lt;&gt;"",$A5&lt;&gt;"Kérem válasszon!"),ViziPartner!C$73,"")</f>
        <v/>
      </c>
      <c r="CB5" s="107" t="str">
        <f>IF(AND($A5&lt;&gt;"",$A5&lt;&gt;"Kérem válasszon!"),ViziPartner!$C$74,"")</f>
        <v/>
      </c>
    </row>
    <row r="6" spans="1:80">
      <c r="C6" s="57"/>
      <c r="D6" s="128"/>
      <c r="E6" s="69"/>
      <c r="G6" s="60" t="str">
        <f t="shared" si="0"/>
        <v/>
      </c>
      <c r="H6" s="60" t="str">
        <f t="shared" si="1"/>
        <v/>
      </c>
      <c r="I6" s="129" t="str">
        <f t="shared" si="2"/>
        <v/>
      </c>
      <c r="J6" s="129" t="str">
        <f t="shared" si="3"/>
        <v/>
      </c>
      <c r="K6" s="104" t="str">
        <f t="shared" si="4"/>
        <v/>
      </c>
      <c r="O6" s="69" t="str">
        <f t="shared" si="5"/>
        <v/>
      </c>
      <c r="P6" s="60" t="str">
        <f>IF($C6&lt;&gt;"",ViziPartner!$C$9,"")</f>
        <v/>
      </c>
      <c r="Q6" s="60" t="str">
        <f>IF($C6&lt;&gt;"",ViziPartner!$C$10&amp;" "&amp;ViziPartner!$C$11&amp;" "&amp;ViziPartner!$C$12&amp;", "&amp;ViziPartner!$C$13,"")</f>
        <v/>
      </c>
      <c r="R6" s="60" t="str">
        <f>IF($C6&lt;&gt;"",ViziPartner!$C$9,"")</f>
        <v/>
      </c>
      <c r="S6" s="60" t="str">
        <f>IF($C6&lt;&gt;"",ViziPartner!$C$10&amp;" "&amp;ViziPartner!$C$11&amp;" "&amp;ViziPartner!$C$12&amp;", "&amp;ViziPartner!$C$13,"")</f>
        <v/>
      </c>
      <c r="AX6" s="104" t="str">
        <f t="shared" si="6"/>
        <v/>
      </c>
      <c r="BV6" s="60" t="str">
        <f>IF(AND($A6&lt;&gt;"",$A6&lt;&gt;"Kérem válasszon!"),ViziPartner!$C$9,"")</f>
        <v/>
      </c>
      <c r="BW6" s="60" t="str">
        <f>IF(AND($A6&lt;&gt;"",$A6&lt;&gt;"Kérem válasszon!"),ViziPartner!$C$8,"")</f>
        <v/>
      </c>
      <c r="BX6" s="60" t="str">
        <f t="shared" si="7"/>
        <v/>
      </c>
      <c r="BY6" s="60" t="str">
        <f t="shared" si="8"/>
        <v/>
      </c>
      <c r="BZ6" s="60" t="str">
        <f t="shared" si="9"/>
        <v/>
      </c>
      <c r="CA6" s="60" t="str">
        <f>IF(AND($A6&lt;&gt;"",$A6&lt;&gt;"Kérem válasszon!"),ViziPartner!C$73,"")</f>
        <v/>
      </c>
      <c r="CB6" s="107" t="str">
        <f>IF(AND($A6&lt;&gt;"",$A6&lt;&gt;"Kérem válasszon!"),ViziPartner!$C$74,"")</f>
        <v/>
      </c>
    </row>
    <row r="7" spans="1:80">
      <c r="C7" s="57"/>
      <c r="D7" s="128"/>
      <c r="E7" s="69"/>
      <c r="G7" s="60" t="str">
        <f t="shared" si="0"/>
        <v/>
      </c>
      <c r="H7" s="60" t="str">
        <f t="shared" si="1"/>
        <v/>
      </c>
      <c r="I7" s="129" t="str">
        <f t="shared" si="2"/>
        <v/>
      </c>
      <c r="J7" s="129" t="str">
        <f t="shared" si="3"/>
        <v/>
      </c>
      <c r="K7" s="104" t="str">
        <f t="shared" si="4"/>
        <v/>
      </c>
      <c r="O7" s="69" t="str">
        <f t="shared" si="5"/>
        <v/>
      </c>
      <c r="P7" s="60" t="str">
        <f>IF($C7&lt;&gt;"",ViziPartner!$C$9,"")</f>
        <v/>
      </c>
      <c r="Q7" s="60" t="str">
        <f>IF($C7&lt;&gt;"",ViziPartner!$C$10&amp;" "&amp;ViziPartner!$C$11&amp;" "&amp;ViziPartner!$C$12&amp;", "&amp;ViziPartner!$C$13,"")</f>
        <v/>
      </c>
      <c r="R7" s="60" t="str">
        <f>IF($C7&lt;&gt;"",ViziPartner!$C$9,"")</f>
        <v/>
      </c>
      <c r="S7" s="60" t="str">
        <f>IF($C7&lt;&gt;"",ViziPartner!$C$10&amp;" "&amp;ViziPartner!$C$11&amp;" "&amp;ViziPartner!$C$12&amp;", "&amp;ViziPartner!$C$13,"")</f>
        <v/>
      </c>
      <c r="AX7" s="104" t="str">
        <f t="shared" si="6"/>
        <v/>
      </c>
      <c r="BV7" s="60" t="str">
        <f>IF(AND($A7&lt;&gt;"",$A7&lt;&gt;"Kérem válasszon!"),ViziPartner!$C$9,"")</f>
        <v/>
      </c>
      <c r="BW7" s="60" t="str">
        <f>IF(AND($A7&lt;&gt;"",$A7&lt;&gt;"Kérem válasszon!"),ViziPartner!$C$8,"")</f>
        <v/>
      </c>
      <c r="BX7" s="60" t="str">
        <f t="shared" si="7"/>
        <v/>
      </c>
      <c r="BY7" s="60" t="str">
        <f t="shared" si="8"/>
        <v/>
      </c>
      <c r="BZ7" s="60" t="str">
        <f t="shared" si="9"/>
        <v/>
      </c>
      <c r="CA7" s="60" t="str">
        <f>IF(AND($A7&lt;&gt;"",$A7&lt;&gt;"Kérem válasszon!"),ViziPartner!C$73,"")</f>
        <v/>
      </c>
      <c r="CB7" s="107" t="str">
        <f>IF(AND($A7&lt;&gt;"",$A7&lt;&gt;"Kérem válasszon!"),ViziPartner!$C$74,"")</f>
        <v/>
      </c>
    </row>
    <row r="8" spans="1:80">
      <c r="C8" s="57"/>
      <c r="D8" s="128"/>
      <c r="E8" s="69"/>
      <c r="G8" s="60" t="str">
        <f t="shared" si="0"/>
        <v/>
      </c>
      <c r="H8" s="60" t="str">
        <f t="shared" si="1"/>
        <v/>
      </c>
      <c r="I8" s="129" t="str">
        <f t="shared" si="2"/>
        <v/>
      </c>
      <c r="J8" s="129" t="str">
        <f t="shared" si="3"/>
        <v/>
      </c>
      <c r="K8" s="104" t="str">
        <f t="shared" si="4"/>
        <v/>
      </c>
      <c r="O8" s="69" t="str">
        <f t="shared" si="5"/>
        <v/>
      </c>
      <c r="P8" s="60" t="str">
        <f>IF($C8&lt;&gt;"",ViziPartner!$C$9,"")</f>
        <v/>
      </c>
      <c r="Q8" s="60" t="str">
        <f>IF($C8&lt;&gt;"",ViziPartner!$C$10&amp;" "&amp;ViziPartner!$C$11&amp;" "&amp;ViziPartner!$C$12&amp;", "&amp;ViziPartner!$C$13,"")</f>
        <v/>
      </c>
      <c r="R8" s="60" t="str">
        <f>IF($C8&lt;&gt;"",ViziPartner!$C$9,"")</f>
        <v/>
      </c>
      <c r="S8" s="60" t="str">
        <f>IF($C8&lt;&gt;"",ViziPartner!$C$10&amp;" "&amp;ViziPartner!$C$11&amp;" "&amp;ViziPartner!$C$12&amp;", "&amp;ViziPartner!$C$13,"")</f>
        <v/>
      </c>
      <c r="AX8" s="104" t="str">
        <f t="shared" si="6"/>
        <v/>
      </c>
      <c r="BV8" s="60" t="str">
        <f>IF(AND($A8&lt;&gt;"",$A8&lt;&gt;"Kérem válasszon!"),ViziPartner!$C$9,"")</f>
        <v/>
      </c>
      <c r="BW8" s="60" t="str">
        <f>IF(AND($A8&lt;&gt;"",$A8&lt;&gt;"Kérem válasszon!"),ViziPartner!$C$8,"")</f>
        <v/>
      </c>
      <c r="BX8" s="60" t="str">
        <f t="shared" si="7"/>
        <v/>
      </c>
      <c r="BY8" s="60" t="str">
        <f t="shared" si="8"/>
        <v/>
      </c>
      <c r="BZ8" s="60" t="str">
        <f t="shared" si="9"/>
        <v/>
      </c>
      <c r="CA8" s="60" t="str">
        <f>IF(AND($A8&lt;&gt;"",$A8&lt;&gt;"Kérem válasszon!"),ViziPartner!C$73,"")</f>
        <v/>
      </c>
      <c r="CB8" s="107" t="str">
        <f>IF(AND($A8&lt;&gt;"",$A8&lt;&gt;"Kérem válasszon!"),ViziPartner!$C$74,"")</f>
        <v/>
      </c>
    </row>
    <row r="9" spans="1:80">
      <c r="C9" s="57"/>
      <c r="E9" s="69"/>
      <c r="G9" s="60" t="str">
        <f t="shared" si="0"/>
        <v/>
      </c>
      <c r="H9" s="60" t="str">
        <f t="shared" si="1"/>
        <v/>
      </c>
      <c r="I9" s="129" t="str">
        <f t="shared" si="2"/>
        <v/>
      </c>
      <c r="J9" s="129" t="str">
        <f t="shared" si="3"/>
        <v/>
      </c>
      <c r="K9" s="104" t="str">
        <f t="shared" si="4"/>
        <v/>
      </c>
      <c r="O9" s="69" t="str">
        <f t="shared" si="5"/>
        <v/>
      </c>
      <c r="P9" s="60" t="str">
        <f>IF($C9&lt;&gt;"",ViziPartner!$C$9,"")</f>
        <v/>
      </c>
      <c r="Q9" s="60" t="str">
        <f>IF($C9&lt;&gt;"",ViziPartner!$C$10&amp;" "&amp;ViziPartner!$C$11&amp;" "&amp;ViziPartner!$C$12&amp;", "&amp;ViziPartner!$C$13,"")</f>
        <v/>
      </c>
      <c r="R9" s="60" t="str">
        <f>IF($C9&lt;&gt;"",ViziPartner!$C$9,"")</f>
        <v/>
      </c>
      <c r="S9" s="60" t="str">
        <f>IF($C9&lt;&gt;"",ViziPartner!$C$10&amp;" "&amp;ViziPartner!$C$11&amp;" "&amp;ViziPartner!$C$12&amp;", "&amp;ViziPartner!$C$13,"")</f>
        <v/>
      </c>
      <c r="AX9" s="104" t="str">
        <f t="shared" si="6"/>
        <v/>
      </c>
      <c r="BV9" s="60" t="str">
        <f>IF(AND($A9&lt;&gt;"",$A9&lt;&gt;"Kérem válasszon!"),ViziPartner!$C$9,"")</f>
        <v/>
      </c>
      <c r="BW9" s="60" t="str">
        <f>IF(AND($A9&lt;&gt;"",$A9&lt;&gt;"Kérem válasszon!"),ViziPartner!$C$8,"")</f>
        <v/>
      </c>
      <c r="BX9" s="60" t="str">
        <f t="shared" si="7"/>
        <v/>
      </c>
      <c r="BY9" s="60" t="str">
        <f t="shared" si="8"/>
        <v/>
      </c>
      <c r="BZ9" s="60" t="str">
        <f t="shared" si="9"/>
        <v/>
      </c>
      <c r="CA9" s="60" t="str">
        <f>IF(AND($A9&lt;&gt;"",$A9&lt;&gt;"Kérem válasszon!"),ViziPartner!C$73,"")</f>
        <v/>
      </c>
      <c r="CB9" s="107" t="str">
        <f>IF(AND($A9&lt;&gt;"",$A9&lt;&gt;"Kérem válasszon!"),ViziPartner!$C$74,"")</f>
        <v/>
      </c>
    </row>
    <row r="10" spans="1:80">
      <c r="C10" s="57"/>
      <c r="E10" s="69"/>
      <c r="G10" s="60" t="str">
        <f t="shared" si="0"/>
        <v/>
      </c>
      <c r="H10" s="60" t="str">
        <f t="shared" si="1"/>
        <v/>
      </c>
      <c r="I10" s="129" t="str">
        <f t="shared" si="2"/>
        <v/>
      </c>
      <c r="J10" s="129" t="str">
        <f t="shared" si="3"/>
        <v/>
      </c>
      <c r="K10" s="104" t="str">
        <f t="shared" si="4"/>
        <v/>
      </c>
      <c r="O10" s="69" t="str">
        <f t="shared" si="5"/>
        <v/>
      </c>
      <c r="P10" s="60" t="str">
        <f>IF($C10&lt;&gt;"",ViziPartner!$C$9,"")</f>
        <v/>
      </c>
      <c r="Q10" s="60" t="str">
        <f>IF($C10&lt;&gt;"",ViziPartner!$C$10&amp;" "&amp;ViziPartner!$C$11&amp;" "&amp;ViziPartner!$C$12&amp;", "&amp;ViziPartner!$C$13,"")</f>
        <v/>
      </c>
      <c r="R10" s="60" t="str">
        <f>IF($C10&lt;&gt;"",ViziPartner!$C$9,"")</f>
        <v/>
      </c>
      <c r="S10" s="60" t="str">
        <f>IF($C10&lt;&gt;"",ViziPartner!$C$10&amp;" "&amp;ViziPartner!$C$11&amp;" "&amp;ViziPartner!$C$12&amp;", "&amp;ViziPartner!$C$13,"")</f>
        <v/>
      </c>
      <c r="AX10" s="104" t="str">
        <f t="shared" si="6"/>
        <v/>
      </c>
      <c r="BV10" s="60" t="str">
        <f>IF(AND($A10&lt;&gt;"",$A10&lt;&gt;"Kérem válasszon!"),ViziPartner!$C$9,"")</f>
        <v/>
      </c>
      <c r="BW10" s="60" t="str">
        <f>IF(AND($A10&lt;&gt;"",$A10&lt;&gt;"Kérem válasszon!"),ViziPartner!$C$8,"")</f>
        <v/>
      </c>
      <c r="BX10" s="60" t="str">
        <f t="shared" si="7"/>
        <v/>
      </c>
      <c r="BY10" s="60" t="str">
        <f t="shared" si="8"/>
        <v/>
      </c>
      <c r="BZ10" s="60" t="str">
        <f t="shared" si="9"/>
        <v/>
      </c>
      <c r="CA10" s="60" t="str">
        <f>IF(AND($A10&lt;&gt;"",$A10&lt;&gt;"Kérem válasszon!"),ViziPartner!C$73,"")</f>
        <v/>
      </c>
      <c r="CB10" s="107" t="str">
        <f>IF(AND($A10&lt;&gt;"",$A10&lt;&gt;"Kérem válasszon!"),ViziPartner!$C$74,"")</f>
        <v/>
      </c>
    </row>
    <row r="11" spans="1:80">
      <c r="C11" s="57"/>
      <c r="E11" s="69"/>
      <c r="G11" s="60" t="str">
        <f t="shared" si="0"/>
        <v/>
      </c>
      <c r="H11" s="60" t="str">
        <f t="shared" si="1"/>
        <v/>
      </c>
      <c r="I11" s="129" t="str">
        <f t="shared" si="2"/>
        <v/>
      </c>
      <c r="J11" s="129" t="str">
        <f t="shared" si="3"/>
        <v/>
      </c>
      <c r="K11" s="104" t="str">
        <f t="shared" si="4"/>
        <v/>
      </c>
      <c r="O11" s="69" t="str">
        <f t="shared" si="5"/>
        <v/>
      </c>
      <c r="P11" s="60" t="str">
        <f>IF($C11&lt;&gt;"",ViziPartner!$C$9,"")</f>
        <v/>
      </c>
      <c r="Q11" s="60" t="str">
        <f>IF($C11&lt;&gt;"",ViziPartner!$C$10&amp;" "&amp;ViziPartner!$C$11&amp;" "&amp;ViziPartner!$C$12&amp;", "&amp;ViziPartner!$C$13,"")</f>
        <v/>
      </c>
      <c r="R11" s="60" t="str">
        <f>IF($C11&lt;&gt;"",ViziPartner!$C$9,"")</f>
        <v/>
      </c>
      <c r="S11" s="60" t="str">
        <f>IF($C11&lt;&gt;"",ViziPartner!$C$10&amp;" "&amp;ViziPartner!$C$11&amp;" "&amp;ViziPartner!$C$12&amp;", "&amp;ViziPartner!$C$13,"")</f>
        <v/>
      </c>
      <c r="AX11" s="104" t="str">
        <f t="shared" si="6"/>
        <v/>
      </c>
      <c r="BV11" s="60" t="str">
        <f>IF(AND($A11&lt;&gt;"",$A11&lt;&gt;"Kérem válasszon!"),ViziPartner!$C$9,"")</f>
        <v/>
      </c>
      <c r="BW11" s="60" t="str">
        <f>IF(AND($A11&lt;&gt;"",$A11&lt;&gt;"Kérem válasszon!"),ViziPartner!$C$8,"")</f>
        <v/>
      </c>
      <c r="BX11" s="60" t="str">
        <f t="shared" si="7"/>
        <v/>
      </c>
      <c r="BY11" s="60" t="str">
        <f t="shared" si="8"/>
        <v/>
      </c>
      <c r="BZ11" s="60" t="str">
        <f t="shared" si="9"/>
        <v/>
      </c>
      <c r="CA11" s="60" t="str">
        <f>IF(AND($A11&lt;&gt;"",$A11&lt;&gt;"Kérem válasszon!"),ViziPartner!C$73,"")</f>
        <v/>
      </c>
      <c r="CB11" s="107" t="str">
        <f>IF(AND($A11&lt;&gt;"",$A11&lt;&gt;"Kérem válasszon!"),ViziPartner!$C$74,"")</f>
        <v/>
      </c>
    </row>
    <row r="12" spans="1:80">
      <c r="C12" s="57"/>
      <c r="E12" s="69"/>
      <c r="G12" s="60" t="str">
        <f t="shared" si="0"/>
        <v/>
      </c>
      <c r="H12" s="60" t="str">
        <f t="shared" si="1"/>
        <v/>
      </c>
      <c r="I12" s="129" t="str">
        <f t="shared" si="2"/>
        <v/>
      </c>
      <c r="J12" s="129" t="str">
        <f t="shared" si="3"/>
        <v/>
      </c>
      <c r="K12" s="104" t="str">
        <f t="shared" si="4"/>
        <v/>
      </c>
      <c r="O12" s="69" t="str">
        <f t="shared" si="5"/>
        <v/>
      </c>
      <c r="P12" s="60" t="str">
        <f>IF($C12&lt;&gt;"",ViziPartner!$C$9,"")</f>
        <v/>
      </c>
      <c r="Q12" s="60" t="str">
        <f>IF($C12&lt;&gt;"",ViziPartner!$C$10&amp;" "&amp;ViziPartner!$C$11&amp;" "&amp;ViziPartner!$C$12&amp;", "&amp;ViziPartner!$C$13,"")</f>
        <v/>
      </c>
      <c r="R12" s="60" t="str">
        <f>IF($C12&lt;&gt;"",ViziPartner!$C$9,"")</f>
        <v/>
      </c>
      <c r="S12" s="60" t="str">
        <f>IF($C12&lt;&gt;"",ViziPartner!$C$10&amp;" "&amp;ViziPartner!$C$11&amp;" "&amp;ViziPartner!$C$12&amp;", "&amp;ViziPartner!$C$13,"")</f>
        <v/>
      </c>
      <c r="AX12" s="104" t="str">
        <f t="shared" si="6"/>
        <v/>
      </c>
      <c r="BV12" s="60" t="str">
        <f>IF(AND($A12&lt;&gt;"",$A12&lt;&gt;"Kérem válasszon!"),ViziPartner!$C$9,"")</f>
        <v/>
      </c>
      <c r="BW12" s="60" t="str">
        <f>IF(AND($A12&lt;&gt;"",$A12&lt;&gt;"Kérem válasszon!"),ViziPartner!$C$8,"")</f>
        <v/>
      </c>
      <c r="BX12" s="60" t="str">
        <f t="shared" si="7"/>
        <v/>
      </c>
      <c r="BY12" s="60" t="str">
        <f t="shared" si="8"/>
        <v/>
      </c>
      <c r="BZ12" s="60" t="str">
        <f t="shared" si="9"/>
        <v/>
      </c>
      <c r="CA12" s="60" t="str">
        <f>IF(AND($A12&lt;&gt;"",$A12&lt;&gt;"Kérem válasszon!"),ViziPartner!C$73,"")</f>
        <v/>
      </c>
      <c r="CB12" s="107" t="str">
        <f>IF(AND($A12&lt;&gt;"",$A12&lt;&gt;"Kérem válasszon!"),ViziPartner!$C$74,"")</f>
        <v/>
      </c>
    </row>
    <row r="13" spans="1:80">
      <c r="C13" s="57"/>
      <c r="E13" s="69"/>
      <c r="G13" s="60" t="str">
        <f t="shared" si="0"/>
        <v/>
      </c>
      <c r="H13" s="60" t="str">
        <f t="shared" si="1"/>
        <v/>
      </c>
      <c r="I13" s="129" t="str">
        <f t="shared" si="2"/>
        <v/>
      </c>
      <c r="J13" s="129" t="str">
        <f t="shared" si="3"/>
        <v/>
      </c>
      <c r="K13" s="104" t="str">
        <f t="shared" si="4"/>
        <v/>
      </c>
      <c r="O13" s="69" t="str">
        <f t="shared" si="5"/>
        <v/>
      </c>
      <c r="P13" s="60" t="str">
        <f>IF($C13&lt;&gt;"",ViziPartner!$C$9,"")</f>
        <v/>
      </c>
      <c r="Q13" s="60" t="str">
        <f>IF($C13&lt;&gt;"",ViziPartner!$C$10&amp;" "&amp;ViziPartner!$C$11&amp;" "&amp;ViziPartner!$C$12&amp;", "&amp;ViziPartner!$C$13,"")</f>
        <v/>
      </c>
      <c r="R13" s="60" t="str">
        <f>IF($C13&lt;&gt;"",ViziPartner!$C$9,"")</f>
        <v/>
      </c>
      <c r="S13" s="60" t="str">
        <f>IF($C13&lt;&gt;"",ViziPartner!$C$10&amp;" "&amp;ViziPartner!$C$11&amp;" "&amp;ViziPartner!$C$12&amp;", "&amp;ViziPartner!$C$13,"")</f>
        <v/>
      </c>
      <c r="AX13" s="104" t="str">
        <f t="shared" si="6"/>
        <v/>
      </c>
      <c r="BV13" s="60" t="str">
        <f>IF(AND($A13&lt;&gt;"",$A13&lt;&gt;"Kérem válasszon!"),ViziPartner!$C$9,"")</f>
        <v/>
      </c>
      <c r="BW13" s="60" t="str">
        <f>IF(AND($A13&lt;&gt;"",$A13&lt;&gt;"Kérem válasszon!"),ViziPartner!$C$8,"")</f>
        <v/>
      </c>
      <c r="BX13" s="60" t="str">
        <f t="shared" si="7"/>
        <v/>
      </c>
      <c r="BY13" s="60" t="str">
        <f t="shared" si="8"/>
        <v/>
      </c>
      <c r="BZ13" s="60" t="str">
        <f t="shared" si="9"/>
        <v/>
      </c>
      <c r="CA13" s="60" t="str">
        <f>IF(AND($A13&lt;&gt;"",$A13&lt;&gt;"Kérem válasszon!"),ViziPartner!C$73,"")</f>
        <v/>
      </c>
      <c r="CB13" s="107" t="str">
        <f>IF(AND($A13&lt;&gt;"",$A13&lt;&gt;"Kérem válasszon!"),ViziPartner!$C$74,"")</f>
        <v/>
      </c>
    </row>
    <row r="14" spans="1:80">
      <c r="C14" s="57"/>
      <c r="E14" s="69"/>
      <c r="G14" s="60" t="str">
        <f t="shared" si="0"/>
        <v/>
      </c>
      <c r="H14" s="60" t="str">
        <f t="shared" si="1"/>
        <v/>
      </c>
      <c r="I14" s="129" t="str">
        <f t="shared" si="2"/>
        <v/>
      </c>
      <c r="J14" s="129" t="str">
        <f t="shared" si="3"/>
        <v/>
      </c>
      <c r="K14" s="104" t="str">
        <f t="shared" si="4"/>
        <v/>
      </c>
      <c r="O14" s="69" t="str">
        <f t="shared" si="5"/>
        <v/>
      </c>
      <c r="P14" s="60" t="str">
        <f>IF($C14&lt;&gt;"",ViziPartner!$C$9,"")</f>
        <v/>
      </c>
      <c r="Q14" s="60" t="str">
        <f>IF($C14&lt;&gt;"",ViziPartner!$C$10&amp;" "&amp;ViziPartner!$C$11&amp;" "&amp;ViziPartner!$C$12&amp;", "&amp;ViziPartner!$C$13,"")</f>
        <v/>
      </c>
      <c r="R14" s="60" t="str">
        <f>IF($C14&lt;&gt;"",ViziPartner!$C$9,"")</f>
        <v/>
      </c>
      <c r="S14" s="60" t="str">
        <f>IF($C14&lt;&gt;"",ViziPartner!$C$10&amp;" "&amp;ViziPartner!$C$11&amp;" "&amp;ViziPartner!$C$12&amp;", "&amp;ViziPartner!$C$13,"")</f>
        <v/>
      </c>
      <c r="AX14" s="104" t="str">
        <f t="shared" si="6"/>
        <v/>
      </c>
      <c r="BV14" s="60" t="str">
        <f>IF(AND($A14&lt;&gt;"",$A14&lt;&gt;"Kérem válasszon!"),ViziPartner!$C$9,"")</f>
        <v/>
      </c>
      <c r="BW14" s="60" t="str">
        <f>IF(AND($A14&lt;&gt;"",$A14&lt;&gt;"Kérem válasszon!"),ViziPartner!$C$8,"")</f>
        <v/>
      </c>
      <c r="BX14" s="60" t="str">
        <f t="shared" si="7"/>
        <v/>
      </c>
      <c r="BY14" s="60" t="str">
        <f t="shared" si="8"/>
        <v/>
      </c>
      <c r="BZ14" s="60" t="str">
        <f t="shared" si="9"/>
        <v/>
      </c>
      <c r="CA14" s="60" t="str">
        <f>IF(AND($A14&lt;&gt;"",$A14&lt;&gt;"Kérem válasszon!"),ViziPartner!C$73,"")</f>
        <v/>
      </c>
      <c r="CB14" s="107" t="str">
        <f>IF(AND($A14&lt;&gt;"",$A14&lt;&gt;"Kérem válasszon!"),ViziPartner!$C$74,"")</f>
        <v/>
      </c>
    </row>
    <row r="15" spans="1:80">
      <c r="C15" s="57"/>
      <c r="E15" s="69"/>
      <c r="G15" s="60" t="str">
        <f t="shared" si="0"/>
        <v/>
      </c>
      <c r="H15" s="60" t="str">
        <f t="shared" si="1"/>
        <v/>
      </c>
      <c r="I15" s="129" t="str">
        <f t="shared" si="2"/>
        <v/>
      </c>
      <c r="J15" s="129" t="str">
        <f t="shared" si="3"/>
        <v/>
      </c>
      <c r="K15" s="104" t="str">
        <f t="shared" si="4"/>
        <v/>
      </c>
      <c r="O15" s="69" t="str">
        <f t="shared" si="5"/>
        <v/>
      </c>
      <c r="P15" s="60" t="str">
        <f>IF($C15&lt;&gt;"",ViziPartner!$C$9,"")</f>
        <v/>
      </c>
      <c r="Q15" s="60" t="str">
        <f>IF($C15&lt;&gt;"",ViziPartner!$C$10&amp;" "&amp;ViziPartner!$C$11&amp;" "&amp;ViziPartner!$C$12&amp;", "&amp;ViziPartner!$C$13,"")</f>
        <v/>
      </c>
      <c r="R15" s="60" t="str">
        <f>IF($C15&lt;&gt;"",ViziPartner!$C$9,"")</f>
        <v/>
      </c>
      <c r="S15" s="60" t="str">
        <f>IF($C15&lt;&gt;"",ViziPartner!$C$10&amp;" "&amp;ViziPartner!$C$11&amp;" "&amp;ViziPartner!$C$12&amp;", "&amp;ViziPartner!$C$13,"")</f>
        <v/>
      </c>
      <c r="AX15" s="104" t="str">
        <f t="shared" si="6"/>
        <v/>
      </c>
      <c r="BV15" s="60" t="str">
        <f>IF(AND($A15&lt;&gt;"",$A15&lt;&gt;"Kérem válasszon!"),ViziPartner!$C$9,"")</f>
        <v/>
      </c>
      <c r="BW15" s="60" t="str">
        <f>IF(AND($A15&lt;&gt;"",$A15&lt;&gt;"Kérem válasszon!"),ViziPartner!$C$8,"")</f>
        <v/>
      </c>
      <c r="BX15" s="60" t="str">
        <f t="shared" si="7"/>
        <v/>
      </c>
      <c r="BY15" s="60" t="str">
        <f t="shared" si="8"/>
        <v/>
      </c>
      <c r="BZ15" s="60" t="str">
        <f t="shared" si="9"/>
        <v/>
      </c>
      <c r="CA15" s="60" t="str">
        <f>IF(AND($A15&lt;&gt;"",$A15&lt;&gt;"Kérem válasszon!"),ViziPartner!C$73,"")</f>
        <v/>
      </c>
      <c r="CB15" s="107" t="str">
        <f>IF(AND($A15&lt;&gt;"",$A15&lt;&gt;"Kérem válasszon!"),ViziPartner!$C$74,"")</f>
        <v/>
      </c>
    </row>
    <row r="16" spans="1:80">
      <c r="C16" s="57"/>
      <c r="E16" s="69"/>
      <c r="G16" s="60" t="str">
        <f t="shared" si="0"/>
        <v/>
      </c>
      <c r="H16" s="60" t="str">
        <f t="shared" si="1"/>
        <v/>
      </c>
      <c r="I16" s="129" t="str">
        <f t="shared" si="2"/>
        <v/>
      </c>
      <c r="J16" s="129" t="str">
        <f t="shared" si="3"/>
        <v/>
      </c>
      <c r="K16" s="104" t="str">
        <f t="shared" si="4"/>
        <v/>
      </c>
      <c r="O16" s="69" t="str">
        <f t="shared" si="5"/>
        <v/>
      </c>
      <c r="P16" s="60" t="str">
        <f>IF($C16&lt;&gt;"",ViziPartner!$C$9,"")</f>
        <v/>
      </c>
      <c r="Q16" s="60" t="str">
        <f>IF($C16&lt;&gt;"",ViziPartner!$C$10&amp;" "&amp;ViziPartner!$C$11&amp;" "&amp;ViziPartner!$C$12&amp;", "&amp;ViziPartner!$C$13,"")</f>
        <v/>
      </c>
      <c r="R16" s="60" t="str">
        <f>IF($C16&lt;&gt;"",ViziPartner!$C$9,"")</f>
        <v/>
      </c>
      <c r="S16" s="60" t="str">
        <f>IF($C16&lt;&gt;"",ViziPartner!$C$10&amp;" "&amp;ViziPartner!$C$11&amp;" "&amp;ViziPartner!$C$12&amp;", "&amp;ViziPartner!$C$13,"")</f>
        <v/>
      </c>
      <c r="AX16" s="104" t="str">
        <f t="shared" si="6"/>
        <v/>
      </c>
      <c r="BV16" s="60" t="str">
        <f>IF(AND($A16&lt;&gt;"",$A16&lt;&gt;"Kérem válasszon!"),ViziPartner!$C$9,"")</f>
        <v/>
      </c>
      <c r="BW16" s="60" t="str">
        <f>IF(AND($A16&lt;&gt;"",$A16&lt;&gt;"Kérem válasszon!"),ViziPartner!$C$8,"")</f>
        <v/>
      </c>
      <c r="BX16" s="60" t="str">
        <f t="shared" si="7"/>
        <v/>
      </c>
      <c r="BY16" s="60" t="str">
        <f t="shared" si="8"/>
        <v/>
      </c>
      <c r="BZ16" s="60" t="str">
        <f t="shared" si="9"/>
        <v/>
      </c>
      <c r="CA16" s="60" t="str">
        <f>IF(AND($A16&lt;&gt;"",$A16&lt;&gt;"Kérem válasszon!"),ViziPartner!C$73,"")</f>
        <v/>
      </c>
      <c r="CB16" s="107" t="str">
        <f>IF(AND($A16&lt;&gt;"",$A16&lt;&gt;"Kérem válasszon!"),ViziPartner!$C$74,"")</f>
        <v/>
      </c>
    </row>
    <row r="17" spans="3:80">
      <c r="C17" s="57"/>
      <c r="E17" s="69"/>
      <c r="G17" s="60" t="str">
        <f t="shared" si="0"/>
        <v/>
      </c>
      <c r="H17" s="60" t="str">
        <f t="shared" si="1"/>
        <v/>
      </c>
      <c r="I17" s="129" t="str">
        <f t="shared" si="2"/>
        <v/>
      </c>
      <c r="J17" s="129" t="str">
        <f t="shared" si="3"/>
        <v/>
      </c>
      <c r="K17" s="104" t="str">
        <f t="shared" si="4"/>
        <v/>
      </c>
      <c r="O17" s="69" t="str">
        <f t="shared" si="5"/>
        <v/>
      </c>
      <c r="P17" s="60" t="str">
        <f>IF($C17&lt;&gt;"",ViziPartner!$C$9,"")</f>
        <v/>
      </c>
      <c r="Q17" s="60" t="str">
        <f>IF($C17&lt;&gt;"",ViziPartner!$C$10&amp;" "&amp;ViziPartner!$C$11&amp;" "&amp;ViziPartner!$C$12&amp;", "&amp;ViziPartner!$C$13,"")</f>
        <v/>
      </c>
      <c r="R17" s="60" t="str">
        <f>IF($C17&lt;&gt;"",ViziPartner!$C$9,"")</f>
        <v/>
      </c>
      <c r="S17" s="60" t="str">
        <f>IF($C17&lt;&gt;"",ViziPartner!$C$10&amp;" "&amp;ViziPartner!$C$11&amp;" "&amp;ViziPartner!$C$12&amp;", "&amp;ViziPartner!$C$13,"")</f>
        <v/>
      </c>
      <c r="AX17" s="104" t="str">
        <f t="shared" si="6"/>
        <v/>
      </c>
      <c r="BV17" s="60" t="str">
        <f>IF(AND($A17&lt;&gt;"",$A17&lt;&gt;"Kérem válasszon!"),ViziPartner!$C$9,"")</f>
        <v/>
      </c>
      <c r="BW17" s="60" t="str">
        <f>IF(AND($A17&lt;&gt;"",$A17&lt;&gt;"Kérem válasszon!"),ViziPartner!$C$8,"")</f>
        <v/>
      </c>
      <c r="BX17" s="60" t="str">
        <f t="shared" si="7"/>
        <v/>
      </c>
      <c r="BY17" s="60" t="str">
        <f t="shared" si="8"/>
        <v/>
      </c>
      <c r="BZ17" s="60" t="str">
        <f t="shared" si="9"/>
        <v/>
      </c>
      <c r="CA17" s="60" t="str">
        <f>IF(AND($A17&lt;&gt;"",$A17&lt;&gt;"Kérem válasszon!"),ViziPartner!C$73,"")</f>
        <v/>
      </c>
      <c r="CB17" s="107" t="str">
        <f>IF(AND($A17&lt;&gt;"",$A17&lt;&gt;"Kérem válasszon!"),ViziPartner!$C$74,"")</f>
        <v/>
      </c>
    </row>
    <row r="18" spans="3:80">
      <c r="C18" s="57"/>
      <c r="E18" s="69"/>
      <c r="G18" s="60" t="str">
        <f t="shared" si="0"/>
        <v/>
      </c>
      <c r="H18" s="60" t="str">
        <f t="shared" si="1"/>
        <v/>
      </c>
      <c r="I18" s="129" t="str">
        <f t="shared" si="2"/>
        <v/>
      </c>
      <c r="J18" s="129" t="str">
        <f t="shared" si="3"/>
        <v/>
      </c>
      <c r="K18" s="104" t="str">
        <f t="shared" si="4"/>
        <v/>
      </c>
      <c r="O18" s="69" t="str">
        <f t="shared" si="5"/>
        <v/>
      </c>
      <c r="P18" s="60" t="str">
        <f>IF($C18&lt;&gt;"",ViziPartner!$C$9,"")</f>
        <v/>
      </c>
      <c r="Q18" s="60" t="str">
        <f>IF($C18&lt;&gt;"",ViziPartner!$C$10&amp;" "&amp;ViziPartner!$C$11&amp;" "&amp;ViziPartner!$C$12&amp;", "&amp;ViziPartner!$C$13,"")</f>
        <v/>
      </c>
      <c r="R18" s="60" t="str">
        <f>IF($C18&lt;&gt;"",ViziPartner!$C$9,"")</f>
        <v/>
      </c>
      <c r="S18" s="60" t="str">
        <f>IF($C18&lt;&gt;"",ViziPartner!$C$10&amp;" "&amp;ViziPartner!$C$11&amp;" "&amp;ViziPartner!$C$12&amp;", "&amp;ViziPartner!$C$13,"")</f>
        <v/>
      </c>
      <c r="AX18" s="104" t="str">
        <f t="shared" si="6"/>
        <v/>
      </c>
      <c r="BV18" s="60" t="str">
        <f>IF(AND($A18&lt;&gt;"",$A18&lt;&gt;"Kérem válasszon!"),ViziPartner!$C$9,"")</f>
        <v/>
      </c>
      <c r="BW18" s="60" t="str">
        <f>IF(AND($A18&lt;&gt;"",$A18&lt;&gt;"Kérem válasszon!"),ViziPartner!$C$8,"")</f>
        <v/>
      </c>
      <c r="BX18" s="60" t="str">
        <f t="shared" si="7"/>
        <v/>
      </c>
      <c r="BY18" s="60" t="str">
        <f t="shared" si="8"/>
        <v/>
      </c>
      <c r="BZ18" s="60" t="str">
        <f t="shared" si="9"/>
        <v/>
      </c>
      <c r="CA18" s="60" t="str">
        <f>IF(AND($A18&lt;&gt;"",$A18&lt;&gt;"Kérem válasszon!"),ViziPartner!C$73,"")</f>
        <v/>
      </c>
      <c r="CB18" s="107" t="str">
        <f>IF(AND($A18&lt;&gt;"",$A18&lt;&gt;"Kérem válasszon!"),ViziPartner!$C$74,"")</f>
        <v/>
      </c>
    </row>
    <row r="19" spans="3:80">
      <c r="C19" s="57"/>
      <c r="E19" s="69"/>
      <c r="G19" s="60" t="str">
        <f t="shared" si="0"/>
        <v/>
      </c>
      <c r="H19" s="60" t="str">
        <f t="shared" si="1"/>
        <v/>
      </c>
      <c r="I19" s="129" t="str">
        <f t="shared" si="2"/>
        <v/>
      </c>
      <c r="J19" s="129" t="str">
        <f t="shared" si="3"/>
        <v/>
      </c>
      <c r="K19" s="104" t="str">
        <f t="shared" si="4"/>
        <v/>
      </c>
      <c r="O19" s="69" t="str">
        <f t="shared" si="5"/>
        <v/>
      </c>
      <c r="P19" s="60" t="str">
        <f>IF($C19&lt;&gt;"",ViziPartner!$C$9,"")</f>
        <v/>
      </c>
      <c r="Q19" s="60" t="str">
        <f>IF($C19&lt;&gt;"",ViziPartner!$C$10&amp;" "&amp;ViziPartner!$C$11&amp;" "&amp;ViziPartner!$C$12&amp;", "&amp;ViziPartner!$C$13,"")</f>
        <v/>
      </c>
      <c r="R19" s="60" t="str">
        <f>IF($C19&lt;&gt;"",ViziPartner!$C$9,"")</f>
        <v/>
      </c>
      <c r="S19" s="60" t="str">
        <f>IF($C19&lt;&gt;"",ViziPartner!$C$10&amp;" "&amp;ViziPartner!$C$11&amp;" "&amp;ViziPartner!$C$12&amp;", "&amp;ViziPartner!$C$13,"")</f>
        <v/>
      </c>
      <c r="AX19" s="104" t="str">
        <f t="shared" si="6"/>
        <v/>
      </c>
      <c r="BV19" s="60" t="str">
        <f>IF(AND($A19&lt;&gt;"",$A19&lt;&gt;"Kérem válasszon!"),ViziPartner!$C$9,"")</f>
        <v/>
      </c>
      <c r="BW19" s="60" t="str">
        <f>IF(AND($A19&lt;&gt;"",$A19&lt;&gt;"Kérem válasszon!"),ViziPartner!$C$8,"")</f>
        <v/>
      </c>
      <c r="BX19" s="60" t="str">
        <f t="shared" si="7"/>
        <v/>
      </c>
      <c r="BY19" s="60" t="str">
        <f t="shared" si="8"/>
        <v/>
      </c>
      <c r="BZ19" s="60" t="str">
        <f t="shared" si="9"/>
        <v/>
      </c>
      <c r="CA19" s="60" t="str">
        <f>IF(AND($A19&lt;&gt;"",$A19&lt;&gt;"Kérem válasszon!"),ViziPartner!C$73,"")</f>
        <v/>
      </c>
      <c r="CB19" s="107" t="str">
        <f>IF(AND($A19&lt;&gt;"",$A19&lt;&gt;"Kérem válasszon!"),ViziPartner!$C$74,"")</f>
        <v/>
      </c>
    </row>
    <row r="20" spans="3:80">
      <c r="C20" s="57"/>
      <c r="E20" s="69"/>
      <c r="G20" s="60" t="str">
        <f t="shared" si="0"/>
        <v/>
      </c>
      <c r="H20" s="60" t="str">
        <f t="shared" si="1"/>
        <v/>
      </c>
      <c r="I20" s="129" t="str">
        <f t="shared" si="2"/>
        <v/>
      </c>
      <c r="J20" s="129" t="str">
        <f t="shared" si="3"/>
        <v/>
      </c>
      <c r="K20" s="104" t="str">
        <f t="shared" si="4"/>
        <v/>
      </c>
      <c r="O20" s="69" t="str">
        <f t="shared" si="5"/>
        <v/>
      </c>
      <c r="P20" s="60" t="str">
        <f>IF($C20&lt;&gt;"",ViziPartner!$C$9,"")</f>
        <v/>
      </c>
      <c r="Q20" s="60" t="str">
        <f>IF($C20&lt;&gt;"",ViziPartner!$C$10&amp;" "&amp;ViziPartner!$C$11&amp;" "&amp;ViziPartner!$C$12&amp;", "&amp;ViziPartner!$C$13,"")</f>
        <v/>
      </c>
      <c r="R20" s="60" t="str">
        <f>IF($C20&lt;&gt;"",ViziPartner!$C$9,"")</f>
        <v/>
      </c>
      <c r="S20" s="60" t="str">
        <f>IF($C20&lt;&gt;"",ViziPartner!$C$10&amp;" "&amp;ViziPartner!$C$11&amp;" "&amp;ViziPartner!$C$12&amp;", "&amp;ViziPartner!$C$13,"")</f>
        <v/>
      </c>
      <c r="AX20" s="104" t="str">
        <f t="shared" si="6"/>
        <v/>
      </c>
      <c r="BV20" s="60" t="str">
        <f>IF(AND($A20&lt;&gt;"",$A20&lt;&gt;"Kérem válasszon!"),ViziPartner!$C$9,"")</f>
        <v/>
      </c>
      <c r="BW20" s="60" t="str">
        <f>IF(AND($A20&lt;&gt;"",$A20&lt;&gt;"Kérem válasszon!"),ViziPartner!$C$8,"")</f>
        <v/>
      </c>
      <c r="BX20" s="60" t="str">
        <f t="shared" si="7"/>
        <v/>
      </c>
      <c r="BY20" s="60" t="str">
        <f t="shared" si="8"/>
        <v/>
      </c>
      <c r="BZ20" s="60" t="str">
        <f t="shared" si="9"/>
        <v/>
      </c>
      <c r="CA20" s="60" t="str">
        <f>IF(AND($A20&lt;&gt;"",$A20&lt;&gt;"Kérem válasszon!"),ViziPartner!C$73,"")</f>
        <v/>
      </c>
      <c r="CB20" s="107" t="str">
        <f>IF(AND($A20&lt;&gt;"",$A20&lt;&gt;"Kérem válasszon!"),ViziPartner!$C$74,"")</f>
        <v/>
      </c>
    </row>
    <row r="21" spans="3:80">
      <c r="C21" s="57"/>
      <c r="E21" s="69"/>
      <c r="G21" s="60" t="str">
        <f t="shared" si="0"/>
        <v/>
      </c>
      <c r="H21" s="60" t="str">
        <f t="shared" si="1"/>
        <v/>
      </c>
      <c r="I21" s="129" t="str">
        <f t="shared" si="2"/>
        <v/>
      </c>
      <c r="J21" s="129" t="str">
        <f t="shared" si="3"/>
        <v/>
      </c>
      <c r="K21" s="104" t="str">
        <f t="shared" si="4"/>
        <v/>
      </c>
      <c r="O21" s="69" t="str">
        <f t="shared" si="5"/>
        <v/>
      </c>
      <c r="P21" s="60" t="str">
        <f>IF($C21&lt;&gt;"",ViziPartner!$C$9,"")</f>
        <v/>
      </c>
      <c r="Q21" s="60" t="str">
        <f>IF($C21&lt;&gt;"",ViziPartner!$C$10&amp;" "&amp;ViziPartner!$C$11&amp;" "&amp;ViziPartner!$C$12&amp;", "&amp;ViziPartner!$C$13,"")</f>
        <v/>
      </c>
      <c r="R21" s="60" t="str">
        <f>IF($C21&lt;&gt;"",ViziPartner!$C$9,"")</f>
        <v/>
      </c>
      <c r="S21" s="60" t="str">
        <f>IF($C21&lt;&gt;"",ViziPartner!$C$10&amp;" "&amp;ViziPartner!$C$11&amp;" "&amp;ViziPartner!$C$12&amp;", "&amp;ViziPartner!$C$13,"")</f>
        <v/>
      </c>
      <c r="AX21" s="104" t="str">
        <f t="shared" si="6"/>
        <v/>
      </c>
      <c r="BV21" s="60" t="str">
        <f>IF(AND($A21&lt;&gt;"",$A21&lt;&gt;"Kérem válasszon!"),ViziPartner!$C$9,"")</f>
        <v/>
      </c>
      <c r="BW21" s="60" t="str">
        <f>IF(AND($A21&lt;&gt;"",$A21&lt;&gt;"Kérem válasszon!"),ViziPartner!$C$8,"")</f>
        <v/>
      </c>
      <c r="BX21" s="60" t="str">
        <f t="shared" si="7"/>
        <v/>
      </c>
      <c r="BY21" s="60" t="str">
        <f t="shared" si="8"/>
        <v/>
      </c>
      <c r="BZ21" s="60" t="str">
        <f t="shared" si="9"/>
        <v/>
      </c>
      <c r="CA21" s="60" t="str">
        <f>IF(AND($A21&lt;&gt;"",$A21&lt;&gt;"Kérem válasszon!"),ViziPartner!C$73,"")</f>
        <v/>
      </c>
      <c r="CB21" s="107" t="str">
        <f>IF(AND($A21&lt;&gt;"",$A21&lt;&gt;"Kérem válasszon!"),ViziPartner!$C$74,"")</f>
        <v/>
      </c>
    </row>
    <row r="22" spans="3:80">
      <c r="C22" s="57"/>
      <c r="E22" s="69"/>
      <c r="G22" s="60" t="str">
        <f t="shared" si="0"/>
        <v/>
      </c>
      <c r="H22" s="60" t="str">
        <f t="shared" si="1"/>
        <v/>
      </c>
      <c r="I22" s="129" t="str">
        <f t="shared" si="2"/>
        <v/>
      </c>
      <c r="J22" s="129" t="str">
        <f t="shared" si="3"/>
        <v/>
      </c>
      <c r="K22" s="104" t="str">
        <f t="shared" si="4"/>
        <v/>
      </c>
      <c r="O22" s="69" t="str">
        <f t="shared" si="5"/>
        <v/>
      </c>
      <c r="P22" s="60" t="str">
        <f>IF($C22&lt;&gt;"",ViziPartner!$C$9,"")</f>
        <v/>
      </c>
      <c r="Q22" s="60" t="str">
        <f>IF($C22&lt;&gt;"",ViziPartner!$C$10&amp;" "&amp;ViziPartner!$C$11&amp;" "&amp;ViziPartner!$C$12&amp;", "&amp;ViziPartner!$C$13,"")</f>
        <v/>
      </c>
      <c r="R22" s="60" t="str">
        <f>IF($C22&lt;&gt;"",ViziPartner!$C$9,"")</f>
        <v/>
      </c>
      <c r="S22" s="60" t="str">
        <f>IF($C22&lt;&gt;"",ViziPartner!$C$10&amp;" "&amp;ViziPartner!$C$11&amp;" "&amp;ViziPartner!$C$12&amp;", "&amp;ViziPartner!$C$13,"")</f>
        <v/>
      </c>
      <c r="AX22" s="104" t="str">
        <f t="shared" si="6"/>
        <v/>
      </c>
      <c r="BV22" s="60" t="str">
        <f>IF(AND($A22&lt;&gt;"",$A22&lt;&gt;"Kérem válasszon!"),ViziPartner!$C$9,"")</f>
        <v/>
      </c>
      <c r="BW22" s="60" t="str">
        <f>IF(AND($A22&lt;&gt;"",$A22&lt;&gt;"Kérem válasszon!"),ViziPartner!$C$8,"")</f>
        <v/>
      </c>
      <c r="BX22" s="60" t="str">
        <f t="shared" si="7"/>
        <v/>
      </c>
      <c r="BY22" s="60" t="str">
        <f t="shared" si="8"/>
        <v/>
      </c>
      <c r="BZ22" s="60" t="str">
        <f t="shared" si="9"/>
        <v/>
      </c>
      <c r="CA22" s="60" t="str">
        <f>IF(AND($A22&lt;&gt;"",$A22&lt;&gt;"Kérem válasszon!"),ViziPartner!C$73,"")</f>
        <v/>
      </c>
      <c r="CB22" s="107" t="str">
        <f>IF(AND($A22&lt;&gt;"",$A22&lt;&gt;"Kérem válasszon!"),ViziPartner!$C$74,"")</f>
        <v/>
      </c>
    </row>
    <row r="23" spans="3:80">
      <c r="C23" s="57"/>
      <c r="G23" s="60" t="str">
        <f t="shared" si="0"/>
        <v/>
      </c>
      <c r="H23" s="60" t="str">
        <f t="shared" si="1"/>
        <v/>
      </c>
      <c r="I23" s="129" t="str">
        <f t="shared" si="2"/>
        <v/>
      </c>
      <c r="J23" s="129" t="str">
        <f t="shared" si="3"/>
        <v/>
      </c>
      <c r="K23" s="104" t="str">
        <f t="shared" si="4"/>
        <v/>
      </c>
      <c r="O23" s="69" t="str">
        <f t="shared" si="5"/>
        <v/>
      </c>
      <c r="P23" s="60" t="str">
        <f>IF($C23&lt;&gt;"",ViziPartner!$C$9,"")</f>
        <v/>
      </c>
      <c r="Q23" s="60" t="str">
        <f>IF($C23&lt;&gt;"",ViziPartner!$C$10&amp;" "&amp;ViziPartner!$C$11&amp;" "&amp;ViziPartner!$C$12&amp;", "&amp;ViziPartner!$C$13,"")</f>
        <v/>
      </c>
      <c r="R23" s="60" t="str">
        <f>IF($C23&lt;&gt;"",ViziPartner!$C$9,"")</f>
        <v/>
      </c>
      <c r="S23" s="60" t="str">
        <f>IF($C23&lt;&gt;"",ViziPartner!$C$10&amp;" "&amp;ViziPartner!$C$11&amp;" "&amp;ViziPartner!$C$12&amp;", "&amp;ViziPartner!$C$13,"")</f>
        <v/>
      </c>
      <c r="AX23" s="104" t="str">
        <f t="shared" si="6"/>
        <v/>
      </c>
      <c r="BV23" s="60" t="str">
        <f>IF(AND($A23&lt;&gt;"",$A23&lt;&gt;"Kérem válasszon!"),ViziPartner!$C$9,"")</f>
        <v/>
      </c>
      <c r="BW23" s="60" t="str">
        <f>IF(AND($A23&lt;&gt;"",$A23&lt;&gt;"Kérem válasszon!"),ViziPartner!$C$8,"")</f>
        <v/>
      </c>
      <c r="BX23" s="60" t="str">
        <f t="shared" si="7"/>
        <v/>
      </c>
      <c r="BY23" s="60" t="str">
        <f t="shared" si="8"/>
        <v/>
      </c>
      <c r="BZ23" s="60" t="str">
        <f t="shared" si="9"/>
        <v/>
      </c>
      <c r="CA23" s="60" t="str">
        <f>IF(AND($A23&lt;&gt;"",$A23&lt;&gt;"Kérem válasszon!"),ViziPartner!C$73,"")</f>
        <v/>
      </c>
      <c r="CB23" s="107" t="str">
        <f>IF(AND($A23&lt;&gt;"",$A23&lt;&gt;"Kérem válasszon!"),ViziPartner!$C$74,"")</f>
        <v/>
      </c>
    </row>
    <row r="24" spans="3:80">
      <c r="C24" s="57"/>
      <c r="E24" s="69"/>
      <c r="G24" s="60" t="str">
        <f t="shared" si="0"/>
        <v/>
      </c>
      <c r="H24" s="60" t="str">
        <f t="shared" si="1"/>
        <v/>
      </c>
      <c r="I24" s="129" t="str">
        <f t="shared" si="2"/>
        <v/>
      </c>
      <c r="J24" s="129" t="str">
        <f t="shared" si="3"/>
        <v/>
      </c>
      <c r="K24" s="104" t="str">
        <f t="shared" si="4"/>
        <v/>
      </c>
      <c r="O24" s="69" t="str">
        <f t="shared" si="5"/>
        <v/>
      </c>
      <c r="P24" s="60" t="str">
        <f>IF($C24&lt;&gt;"",ViziPartner!$C$9,"")</f>
        <v/>
      </c>
      <c r="Q24" s="60" t="str">
        <f>IF($C24&lt;&gt;"",ViziPartner!$C$10&amp;" "&amp;ViziPartner!$C$11&amp;" "&amp;ViziPartner!$C$12&amp;", "&amp;ViziPartner!$C$13,"")</f>
        <v/>
      </c>
      <c r="R24" s="60" t="str">
        <f>IF($C24&lt;&gt;"",ViziPartner!$C$9,"")</f>
        <v/>
      </c>
      <c r="S24" s="60" t="str">
        <f>IF($C24&lt;&gt;"",ViziPartner!$C$10&amp;" "&amp;ViziPartner!$C$11&amp;" "&amp;ViziPartner!$C$12&amp;", "&amp;ViziPartner!$C$13,"")</f>
        <v/>
      </c>
      <c r="AX24" s="104" t="str">
        <f t="shared" si="6"/>
        <v/>
      </c>
      <c r="BV24" s="60" t="str">
        <f>IF(AND($A24&lt;&gt;"",$A24&lt;&gt;"Kérem válasszon!"),ViziPartner!$C$9,"")</f>
        <v/>
      </c>
      <c r="BW24" s="60" t="str">
        <f>IF(AND($A24&lt;&gt;"",$A24&lt;&gt;"Kérem válasszon!"),ViziPartner!$C$8,"")</f>
        <v/>
      </c>
      <c r="BX24" s="60" t="str">
        <f t="shared" si="7"/>
        <v/>
      </c>
      <c r="BY24" s="60" t="str">
        <f t="shared" si="8"/>
        <v/>
      </c>
      <c r="BZ24" s="60" t="str">
        <f t="shared" si="9"/>
        <v/>
      </c>
      <c r="CA24" s="60" t="str">
        <f>IF(AND($A24&lt;&gt;"",$A24&lt;&gt;"Kérem válasszon!"),ViziPartner!C$73,"")</f>
        <v/>
      </c>
      <c r="CB24" s="107" t="str">
        <f>IF(AND($A24&lt;&gt;"",$A24&lt;&gt;"Kérem válasszon!"),ViziPartner!$C$74,"")</f>
        <v/>
      </c>
    </row>
    <row r="25" spans="3:80">
      <c r="C25" s="57"/>
      <c r="E25" s="69"/>
      <c r="G25" s="60" t="str">
        <f t="shared" si="0"/>
        <v/>
      </c>
      <c r="H25" s="60" t="str">
        <f t="shared" si="1"/>
        <v/>
      </c>
      <c r="I25" s="129" t="str">
        <f t="shared" si="2"/>
        <v/>
      </c>
      <c r="J25" s="129" t="str">
        <f t="shared" si="3"/>
        <v/>
      </c>
      <c r="K25" s="104" t="str">
        <f t="shared" si="4"/>
        <v/>
      </c>
      <c r="O25" s="69" t="str">
        <f t="shared" si="5"/>
        <v/>
      </c>
      <c r="P25" s="60" t="str">
        <f>IF($C25&lt;&gt;"",ViziPartner!$C$9,"")</f>
        <v/>
      </c>
      <c r="Q25" s="60" t="str">
        <f>IF($C25&lt;&gt;"",ViziPartner!$C$10&amp;" "&amp;ViziPartner!$C$11&amp;" "&amp;ViziPartner!$C$12&amp;", "&amp;ViziPartner!$C$13,"")</f>
        <v/>
      </c>
      <c r="R25" s="60" t="str">
        <f>IF($C25&lt;&gt;"",ViziPartner!$C$9,"")</f>
        <v/>
      </c>
      <c r="S25" s="60" t="str">
        <f>IF($C25&lt;&gt;"",ViziPartner!$C$10&amp;" "&amp;ViziPartner!$C$11&amp;" "&amp;ViziPartner!$C$12&amp;", "&amp;ViziPartner!$C$13,"")</f>
        <v/>
      </c>
      <c r="AX25" s="104" t="str">
        <f t="shared" si="6"/>
        <v/>
      </c>
      <c r="BV25" s="60" t="str">
        <f>IF(AND($A25&lt;&gt;"",$A25&lt;&gt;"Kérem válasszon!"),ViziPartner!$C$9,"")</f>
        <v/>
      </c>
      <c r="BW25" s="60" t="str">
        <f>IF(AND($A25&lt;&gt;"",$A25&lt;&gt;"Kérem válasszon!"),ViziPartner!$C$8,"")</f>
        <v/>
      </c>
      <c r="BX25" s="60" t="str">
        <f t="shared" si="7"/>
        <v/>
      </c>
      <c r="BY25" s="60" t="str">
        <f t="shared" si="8"/>
        <v/>
      </c>
      <c r="BZ25" s="60" t="str">
        <f t="shared" si="9"/>
        <v/>
      </c>
      <c r="CA25" s="60" t="str">
        <f>IF(AND($A25&lt;&gt;"",$A25&lt;&gt;"Kérem válasszon!"),ViziPartner!C$73,"")</f>
        <v/>
      </c>
      <c r="CB25" s="107" t="str">
        <f>IF(AND($A25&lt;&gt;"",$A25&lt;&gt;"Kérem válasszon!"),ViziPartner!$C$74,"")</f>
        <v/>
      </c>
    </row>
    <row r="26" spans="3:80">
      <c r="C26" s="57"/>
      <c r="E26" s="69"/>
      <c r="G26" s="60" t="str">
        <f t="shared" si="0"/>
        <v/>
      </c>
      <c r="H26" s="60" t="str">
        <f t="shared" si="1"/>
        <v/>
      </c>
      <c r="I26" s="129" t="str">
        <f t="shared" si="2"/>
        <v/>
      </c>
      <c r="J26" s="129" t="str">
        <f t="shared" si="3"/>
        <v/>
      </c>
      <c r="K26" s="104" t="str">
        <f t="shared" si="4"/>
        <v/>
      </c>
      <c r="O26" s="69" t="str">
        <f t="shared" si="5"/>
        <v/>
      </c>
      <c r="P26" s="60" t="str">
        <f>IF($C26&lt;&gt;"",ViziPartner!$C$9,"")</f>
        <v/>
      </c>
      <c r="Q26" s="60" t="str">
        <f>IF($C26&lt;&gt;"",ViziPartner!$C$10&amp;" "&amp;ViziPartner!$C$11&amp;" "&amp;ViziPartner!$C$12&amp;", "&amp;ViziPartner!$C$13,"")</f>
        <v/>
      </c>
      <c r="R26" s="60" t="str">
        <f>IF($C26&lt;&gt;"",ViziPartner!$C$9,"")</f>
        <v/>
      </c>
      <c r="S26" s="60" t="str">
        <f>IF($C26&lt;&gt;"",ViziPartner!$C$10&amp;" "&amp;ViziPartner!$C$11&amp;" "&amp;ViziPartner!$C$12&amp;", "&amp;ViziPartner!$C$13,"")</f>
        <v/>
      </c>
      <c r="AX26" s="104" t="str">
        <f t="shared" si="6"/>
        <v/>
      </c>
      <c r="BV26" s="60" t="str">
        <f>IF(AND($A26&lt;&gt;"",$A26&lt;&gt;"Kérem válasszon!"),ViziPartner!$C$9,"")</f>
        <v/>
      </c>
      <c r="BW26" s="60" t="str">
        <f>IF(AND($A26&lt;&gt;"",$A26&lt;&gt;"Kérem válasszon!"),ViziPartner!$C$8,"")</f>
        <v/>
      </c>
      <c r="BX26" s="60" t="str">
        <f t="shared" si="7"/>
        <v/>
      </c>
      <c r="BY26" s="60" t="str">
        <f t="shared" si="8"/>
        <v/>
      </c>
      <c r="BZ26" s="60" t="str">
        <f t="shared" si="9"/>
        <v/>
      </c>
      <c r="CA26" s="60" t="str">
        <f>IF(AND($A26&lt;&gt;"",$A26&lt;&gt;"Kérem válasszon!"),ViziPartner!C$73,"")</f>
        <v/>
      </c>
      <c r="CB26" s="107" t="str">
        <f>IF(AND($A26&lt;&gt;"",$A26&lt;&gt;"Kérem válasszon!"),ViziPartner!$C$74,"")</f>
        <v/>
      </c>
    </row>
    <row r="27" spans="3:80">
      <c r="C27" s="57"/>
      <c r="E27" s="69"/>
      <c r="G27" s="60" t="str">
        <f t="shared" si="0"/>
        <v/>
      </c>
      <c r="H27" s="60" t="str">
        <f t="shared" si="1"/>
        <v/>
      </c>
      <c r="I27" s="129" t="str">
        <f t="shared" si="2"/>
        <v/>
      </c>
      <c r="J27" s="129" t="str">
        <f t="shared" si="3"/>
        <v/>
      </c>
      <c r="K27" s="104" t="str">
        <f t="shared" si="4"/>
        <v/>
      </c>
      <c r="O27" s="69" t="str">
        <f t="shared" si="5"/>
        <v/>
      </c>
      <c r="P27" s="60" t="str">
        <f>IF($C27&lt;&gt;"",ViziPartner!$C$9,"")</f>
        <v/>
      </c>
      <c r="Q27" s="60" t="str">
        <f>IF($C27&lt;&gt;"",ViziPartner!$C$10&amp;" "&amp;ViziPartner!$C$11&amp;" "&amp;ViziPartner!$C$12&amp;", "&amp;ViziPartner!$C$13,"")</f>
        <v/>
      </c>
      <c r="R27" s="60" t="str">
        <f>IF($C27&lt;&gt;"",ViziPartner!$C$9,"")</f>
        <v/>
      </c>
      <c r="S27" s="60" t="str">
        <f>IF($C27&lt;&gt;"",ViziPartner!$C$10&amp;" "&amp;ViziPartner!$C$11&amp;" "&amp;ViziPartner!$C$12&amp;", "&amp;ViziPartner!$C$13,"")</f>
        <v/>
      </c>
      <c r="AX27" s="104" t="str">
        <f t="shared" si="6"/>
        <v/>
      </c>
      <c r="BV27" s="60" t="str">
        <f>IF(AND($A27&lt;&gt;"",$A27&lt;&gt;"Kérem válasszon!"),ViziPartner!$C$9,"")</f>
        <v/>
      </c>
      <c r="BW27" s="60" t="str">
        <f>IF(AND($A27&lt;&gt;"",$A27&lt;&gt;"Kérem válasszon!"),ViziPartner!$C$8,"")</f>
        <v/>
      </c>
      <c r="BX27" s="60" t="str">
        <f t="shared" si="7"/>
        <v/>
      </c>
      <c r="BY27" s="60" t="str">
        <f t="shared" si="8"/>
        <v/>
      </c>
      <c r="BZ27" s="60" t="str">
        <f t="shared" si="9"/>
        <v/>
      </c>
      <c r="CA27" s="60" t="str">
        <f>IF(AND($A27&lt;&gt;"",$A27&lt;&gt;"Kérem válasszon!"),ViziPartner!C$73,"")</f>
        <v/>
      </c>
      <c r="CB27" s="107" t="str">
        <f>IF(AND($A27&lt;&gt;"",$A27&lt;&gt;"Kérem válasszon!"),ViziPartner!$C$74,"")</f>
        <v/>
      </c>
    </row>
    <row r="28" spans="3:80">
      <c r="C28" s="57"/>
      <c r="E28" s="69"/>
      <c r="G28" s="60" t="str">
        <f t="shared" si="0"/>
        <v/>
      </c>
      <c r="H28" s="60" t="str">
        <f t="shared" si="1"/>
        <v/>
      </c>
      <c r="I28" s="129" t="str">
        <f t="shared" si="2"/>
        <v/>
      </c>
      <c r="J28" s="129" t="str">
        <f t="shared" si="3"/>
        <v/>
      </c>
      <c r="K28" s="104" t="str">
        <f t="shared" si="4"/>
        <v/>
      </c>
      <c r="O28" s="69" t="str">
        <f t="shared" si="5"/>
        <v/>
      </c>
      <c r="P28" s="60" t="str">
        <f>IF($C28&lt;&gt;"",ViziPartner!$C$9,"")</f>
        <v/>
      </c>
      <c r="Q28" s="60" t="str">
        <f>IF($C28&lt;&gt;"",ViziPartner!$C$10&amp;" "&amp;ViziPartner!$C$11&amp;" "&amp;ViziPartner!$C$12&amp;", "&amp;ViziPartner!$C$13,"")</f>
        <v/>
      </c>
      <c r="R28" s="60" t="str">
        <f>IF($C28&lt;&gt;"",ViziPartner!$C$9,"")</f>
        <v/>
      </c>
      <c r="S28" s="60" t="str">
        <f>IF($C28&lt;&gt;"",ViziPartner!$C$10&amp;" "&amp;ViziPartner!$C$11&amp;" "&amp;ViziPartner!$C$12&amp;", "&amp;ViziPartner!$C$13,"")</f>
        <v/>
      </c>
      <c r="AX28" s="104" t="str">
        <f t="shared" si="6"/>
        <v/>
      </c>
      <c r="BV28" s="60" t="str">
        <f>IF(AND($A28&lt;&gt;"",$A28&lt;&gt;"Kérem válasszon!"),ViziPartner!$C$9,"")</f>
        <v/>
      </c>
      <c r="BW28" s="60" t="str">
        <f>IF(AND($A28&lt;&gt;"",$A28&lt;&gt;"Kérem válasszon!"),ViziPartner!$C$8,"")</f>
        <v/>
      </c>
      <c r="BX28" s="60" t="str">
        <f t="shared" si="7"/>
        <v/>
      </c>
      <c r="BY28" s="60" t="str">
        <f t="shared" si="8"/>
        <v/>
      </c>
      <c r="BZ28" s="60" t="str">
        <f t="shared" si="9"/>
        <v/>
      </c>
      <c r="CA28" s="60" t="str">
        <f>IF(AND($A28&lt;&gt;"",$A28&lt;&gt;"Kérem válasszon!"),ViziPartner!C$73,"")</f>
        <v/>
      </c>
      <c r="CB28" s="107" t="str">
        <f>IF(AND($A28&lt;&gt;"",$A28&lt;&gt;"Kérem válasszon!"),ViziPartner!$C$74,"")</f>
        <v/>
      </c>
    </row>
    <row r="29" spans="3:80">
      <c r="C29" s="57"/>
      <c r="E29" s="69"/>
      <c r="G29" s="60" t="str">
        <f t="shared" si="0"/>
        <v/>
      </c>
      <c r="H29" s="60" t="str">
        <f t="shared" si="1"/>
        <v/>
      </c>
      <c r="I29" s="129" t="str">
        <f t="shared" si="2"/>
        <v/>
      </c>
      <c r="J29" s="129" t="str">
        <f t="shared" si="3"/>
        <v/>
      </c>
      <c r="K29" s="104" t="str">
        <f t="shared" si="4"/>
        <v/>
      </c>
      <c r="O29" s="69" t="str">
        <f t="shared" si="5"/>
        <v/>
      </c>
      <c r="P29" s="60" t="str">
        <f>IF($C29&lt;&gt;"",ViziPartner!$C$9,"")</f>
        <v/>
      </c>
      <c r="Q29" s="60" t="str">
        <f>IF($C29&lt;&gt;"",ViziPartner!$C$10&amp;" "&amp;ViziPartner!$C$11&amp;" "&amp;ViziPartner!$C$12&amp;", "&amp;ViziPartner!$C$13,"")</f>
        <v/>
      </c>
      <c r="R29" s="60" t="str">
        <f>IF($C29&lt;&gt;"",ViziPartner!$C$9,"")</f>
        <v/>
      </c>
      <c r="S29" s="60" t="str">
        <f>IF($C29&lt;&gt;"",ViziPartner!$C$10&amp;" "&amp;ViziPartner!$C$11&amp;" "&amp;ViziPartner!$C$12&amp;", "&amp;ViziPartner!$C$13,"")</f>
        <v/>
      </c>
      <c r="AX29" s="104" t="str">
        <f t="shared" si="6"/>
        <v/>
      </c>
      <c r="BV29" s="60" t="str">
        <f>IF(AND($A29&lt;&gt;"",$A29&lt;&gt;"Kérem válasszon!"),ViziPartner!$C$9,"")</f>
        <v/>
      </c>
      <c r="BW29" s="60" t="str">
        <f>IF(AND($A29&lt;&gt;"",$A29&lt;&gt;"Kérem válasszon!"),ViziPartner!$C$8,"")</f>
        <v/>
      </c>
      <c r="BX29" s="60" t="str">
        <f t="shared" si="7"/>
        <v/>
      </c>
      <c r="BY29" s="60" t="str">
        <f t="shared" si="8"/>
        <v/>
      </c>
      <c r="BZ29" s="60" t="str">
        <f t="shared" si="9"/>
        <v/>
      </c>
      <c r="CA29" s="60" t="str">
        <f>IF(AND($A29&lt;&gt;"",$A29&lt;&gt;"Kérem válasszon!"),ViziPartner!C$73,"")</f>
        <v/>
      </c>
      <c r="CB29" s="107" t="str">
        <f>IF(AND($A29&lt;&gt;"",$A29&lt;&gt;"Kérem válasszon!"),ViziPartner!$C$74,"")</f>
        <v/>
      </c>
    </row>
    <row r="30" spans="3:80">
      <c r="C30" s="57"/>
      <c r="E30" s="69"/>
      <c r="G30" s="60" t="str">
        <f t="shared" si="0"/>
        <v/>
      </c>
      <c r="H30" s="60" t="str">
        <f t="shared" si="1"/>
        <v/>
      </c>
      <c r="I30" s="129" t="str">
        <f t="shared" si="2"/>
        <v/>
      </c>
      <c r="J30" s="129" t="str">
        <f t="shared" si="3"/>
        <v/>
      </c>
      <c r="K30" s="104" t="str">
        <f t="shared" si="4"/>
        <v/>
      </c>
      <c r="O30" s="69" t="str">
        <f t="shared" si="5"/>
        <v/>
      </c>
      <c r="P30" s="60" t="str">
        <f>IF($C30&lt;&gt;"",ViziPartner!$C$9,"")</f>
        <v/>
      </c>
      <c r="Q30" s="60" t="str">
        <f>IF($C30&lt;&gt;"",ViziPartner!$C$10&amp;" "&amp;ViziPartner!$C$11&amp;" "&amp;ViziPartner!$C$12&amp;", "&amp;ViziPartner!$C$13,"")</f>
        <v/>
      </c>
      <c r="R30" s="60" t="str">
        <f>IF($C30&lt;&gt;"",ViziPartner!$C$9,"")</f>
        <v/>
      </c>
      <c r="S30" s="60" t="str">
        <f>IF($C30&lt;&gt;"",ViziPartner!$C$10&amp;" "&amp;ViziPartner!$C$11&amp;" "&amp;ViziPartner!$C$12&amp;", "&amp;ViziPartner!$C$13,"")</f>
        <v/>
      </c>
      <c r="AX30" s="104" t="str">
        <f t="shared" si="6"/>
        <v/>
      </c>
      <c r="BV30" s="60" t="str">
        <f>IF(AND($A30&lt;&gt;"",$A30&lt;&gt;"Kérem válasszon!"),ViziPartner!$C$9,"")</f>
        <v/>
      </c>
      <c r="BW30" s="60" t="str">
        <f>IF(AND($A30&lt;&gt;"",$A30&lt;&gt;"Kérem válasszon!"),ViziPartner!$C$8,"")</f>
        <v/>
      </c>
      <c r="BX30" s="60" t="str">
        <f t="shared" si="7"/>
        <v/>
      </c>
      <c r="BY30" s="60" t="str">
        <f t="shared" si="8"/>
        <v/>
      </c>
      <c r="BZ30" s="60" t="str">
        <f t="shared" si="9"/>
        <v/>
      </c>
      <c r="CA30" s="60" t="str">
        <f>IF(AND($A30&lt;&gt;"",$A30&lt;&gt;"Kérem válasszon!"),ViziPartner!C$73,"")</f>
        <v/>
      </c>
      <c r="CB30" s="107" t="str">
        <f>IF(AND($A30&lt;&gt;"",$A30&lt;&gt;"Kérem válasszon!"),ViziPartner!$C$74,"")</f>
        <v/>
      </c>
    </row>
    <row r="31" spans="3:80">
      <c r="C31" s="57"/>
      <c r="E31" s="69"/>
      <c r="G31" s="60" t="str">
        <f t="shared" si="0"/>
        <v/>
      </c>
      <c r="H31" s="60" t="str">
        <f t="shared" si="1"/>
        <v/>
      </c>
      <c r="I31" s="129" t="str">
        <f t="shared" si="2"/>
        <v/>
      </c>
      <c r="J31" s="129" t="str">
        <f t="shared" si="3"/>
        <v/>
      </c>
      <c r="K31" s="104" t="str">
        <f t="shared" si="4"/>
        <v/>
      </c>
      <c r="O31" s="69" t="str">
        <f t="shared" si="5"/>
        <v/>
      </c>
      <c r="P31" s="60" t="str">
        <f>IF($C31&lt;&gt;"",ViziPartner!$C$9,"")</f>
        <v/>
      </c>
      <c r="Q31" s="60" t="str">
        <f>IF($C31&lt;&gt;"",ViziPartner!$C$10&amp;" "&amp;ViziPartner!$C$11&amp;" "&amp;ViziPartner!$C$12&amp;", "&amp;ViziPartner!$C$13,"")</f>
        <v/>
      </c>
      <c r="R31" s="60" t="str">
        <f>IF($C31&lt;&gt;"",ViziPartner!$C$9,"")</f>
        <v/>
      </c>
      <c r="S31" s="60" t="str">
        <f>IF($C31&lt;&gt;"",ViziPartner!$C$10&amp;" "&amp;ViziPartner!$C$11&amp;" "&amp;ViziPartner!$C$12&amp;", "&amp;ViziPartner!$C$13,"")</f>
        <v/>
      </c>
      <c r="AX31" s="104" t="str">
        <f t="shared" si="6"/>
        <v/>
      </c>
      <c r="BV31" s="60" t="str">
        <f>IF(AND($A31&lt;&gt;"",$A31&lt;&gt;"Kérem válasszon!"),ViziPartner!$C$9,"")</f>
        <v/>
      </c>
      <c r="BW31" s="60" t="str">
        <f>IF(AND($A31&lt;&gt;"",$A31&lt;&gt;"Kérem válasszon!"),ViziPartner!$C$8,"")</f>
        <v/>
      </c>
      <c r="BX31" s="60" t="str">
        <f t="shared" si="7"/>
        <v/>
      </c>
      <c r="BY31" s="60" t="str">
        <f t="shared" si="8"/>
        <v/>
      </c>
      <c r="BZ31" s="60" t="str">
        <f t="shared" si="9"/>
        <v/>
      </c>
      <c r="CA31" s="60" t="str">
        <f>IF(AND($A31&lt;&gt;"",$A31&lt;&gt;"Kérem válasszon!"),ViziPartner!C$73,"")</f>
        <v/>
      </c>
      <c r="CB31" s="107" t="str">
        <f>IF(AND($A31&lt;&gt;"",$A31&lt;&gt;"Kérem válasszon!"),ViziPartner!$C$74,"")</f>
        <v/>
      </c>
    </row>
    <row r="32" spans="3:80">
      <c r="C32" s="57"/>
      <c r="E32" s="69"/>
      <c r="G32" s="60" t="str">
        <f t="shared" si="0"/>
        <v/>
      </c>
      <c r="H32" s="60" t="str">
        <f t="shared" si="1"/>
        <v/>
      </c>
      <c r="I32" s="129" t="str">
        <f t="shared" si="2"/>
        <v/>
      </c>
      <c r="J32" s="129" t="str">
        <f t="shared" si="3"/>
        <v/>
      </c>
      <c r="K32" s="104" t="str">
        <f t="shared" si="4"/>
        <v/>
      </c>
      <c r="O32" s="69" t="str">
        <f t="shared" si="5"/>
        <v/>
      </c>
      <c r="P32" s="60" t="str">
        <f>IF($C32&lt;&gt;"",ViziPartner!$C$9,"")</f>
        <v/>
      </c>
      <c r="Q32" s="60" t="str">
        <f>IF($C32&lt;&gt;"",ViziPartner!$C$10&amp;" "&amp;ViziPartner!$C$11&amp;" "&amp;ViziPartner!$C$12&amp;", "&amp;ViziPartner!$C$13,"")</f>
        <v/>
      </c>
      <c r="R32" s="60" t="str">
        <f>IF($C32&lt;&gt;"",ViziPartner!$C$9,"")</f>
        <v/>
      </c>
      <c r="S32" s="60" t="str">
        <f>IF($C32&lt;&gt;"",ViziPartner!$C$10&amp;" "&amp;ViziPartner!$C$11&amp;" "&amp;ViziPartner!$C$12&amp;", "&amp;ViziPartner!$C$13,"")</f>
        <v/>
      </c>
      <c r="AX32" s="104" t="str">
        <f t="shared" si="6"/>
        <v/>
      </c>
      <c r="BV32" s="60" t="str">
        <f>IF(AND($A32&lt;&gt;"",$A32&lt;&gt;"Kérem válasszon!"),ViziPartner!$C$9,"")</f>
        <v/>
      </c>
      <c r="BW32" s="60" t="str">
        <f>IF(AND($A32&lt;&gt;"",$A32&lt;&gt;"Kérem válasszon!"),ViziPartner!$C$8,"")</f>
        <v/>
      </c>
      <c r="BX32" s="60" t="str">
        <f t="shared" si="7"/>
        <v/>
      </c>
      <c r="BY32" s="60" t="str">
        <f t="shared" si="8"/>
        <v/>
      </c>
      <c r="BZ32" s="60" t="str">
        <f t="shared" si="9"/>
        <v/>
      </c>
      <c r="CA32" s="60" t="str">
        <f>IF(AND($A32&lt;&gt;"",$A32&lt;&gt;"Kérem válasszon!"),ViziPartner!C$73,"")</f>
        <v/>
      </c>
      <c r="CB32" s="107" t="str">
        <f>IF(AND($A32&lt;&gt;"",$A32&lt;&gt;"Kérem válasszon!"),ViziPartner!$C$74,"")</f>
        <v/>
      </c>
    </row>
    <row r="33" spans="3:80">
      <c r="C33" s="57"/>
      <c r="E33" s="69"/>
      <c r="G33" s="60" t="str">
        <f t="shared" si="0"/>
        <v/>
      </c>
      <c r="H33" s="60" t="str">
        <f t="shared" si="1"/>
        <v/>
      </c>
      <c r="I33" s="129" t="str">
        <f t="shared" si="2"/>
        <v/>
      </c>
      <c r="J33" s="129" t="str">
        <f t="shared" si="3"/>
        <v/>
      </c>
      <c r="K33" s="104" t="str">
        <f t="shared" si="4"/>
        <v/>
      </c>
      <c r="O33" s="69" t="str">
        <f t="shared" si="5"/>
        <v/>
      </c>
      <c r="P33" s="60" t="str">
        <f>IF($C33&lt;&gt;"",ViziPartner!$C$9,"")</f>
        <v/>
      </c>
      <c r="Q33" s="60" t="str">
        <f>IF($C33&lt;&gt;"",ViziPartner!$C$10&amp;" "&amp;ViziPartner!$C$11&amp;" "&amp;ViziPartner!$C$12&amp;", "&amp;ViziPartner!$C$13,"")</f>
        <v/>
      </c>
      <c r="R33" s="60" t="str">
        <f>IF($C33&lt;&gt;"",ViziPartner!$C$9,"")</f>
        <v/>
      </c>
      <c r="S33" s="60" t="str">
        <f>IF($C33&lt;&gt;"",ViziPartner!$C$10&amp;" "&amp;ViziPartner!$C$11&amp;" "&amp;ViziPartner!$C$12&amp;", "&amp;ViziPartner!$C$13,"")</f>
        <v/>
      </c>
      <c r="AX33" s="104" t="str">
        <f t="shared" si="6"/>
        <v/>
      </c>
      <c r="BV33" s="60" t="str">
        <f>IF(AND($A33&lt;&gt;"",$A33&lt;&gt;"Kérem válasszon!"),ViziPartner!$C$9,"")</f>
        <v/>
      </c>
      <c r="BW33" s="60" t="str">
        <f>IF(AND($A33&lt;&gt;"",$A33&lt;&gt;"Kérem válasszon!"),ViziPartner!$C$8,"")</f>
        <v/>
      </c>
      <c r="BX33" s="60" t="str">
        <f t="shared" si="7"/>
        <v/>
      </c>
      <c r="BY33" s="60" t="str">
        <f t="shared" si="8"/>
        <v/>
      </c>
      <c r="BZ33" s="60" t="str">
        <f t="shared" si="9"/>
        <v/>
      </c>
      <c r="CA33" s="60" t="str">
        <f>IF(AND($A33&lt;&gt;"",$A33&lt;&gt;"Kérem válasszon!"),ViziPartner!C$73,"")</f>
        <v/>
      </c>
      <c r="CB33" s="107" t="str">
        <f>IF(AND($A33&lt;&gt;"",$A33&lt;&gt;"Kérem válasszon!"),ViziPartner!$C$74,"")</f>
        <v/>
      </c>
    </row>
    <row r="34" spans="3:80">
      <c r="C34" s="57"/>
      <c r="E34" s="69"/>
      <c r="G34" s="60" t="str">
        <f t="shared" si="0"/>
        <v/>
      </c>
      <c r="H34" s="60" t="str">
        <f t="shared" si="1"/>
        <v/>
      </c>
      <c r="I34" s="129" t="str">
        <f t="shared" si="2"/>
        <v/>
      </c>
      <c r="J34" s="129" t="str">
        <f t="shared" si="3"/>
        <v/>
      </c>
      <c r="K34" s="104" t="str">
        <f t="shared" si="4"/>
        <v/>
      </c>
      <c r="O34" s="69" t="str">
        <f t="shared" si="5"/>
        <v/>
      </c>
      <c r="P34" s="60" t="str">
        <f>IF($C34&lt;&gt;"",ViziPartner!$C$9,"")</f>
        <v/>
      </c>
      <c r="Q34" s="60" t="str">
        <f>IF($C34&lt;&gt;"",ViziPartner!$C$10&amp;" "&amp;ViziPartner!$C$11&amp;" "&amp;ViziPartner!$C$12&amp;", "&amp;ViziPartner!$C$13,"")</f>
        <v/>
      </c>
      <c r="R34" s="60" t="str">
        <f>IF($C34&lt;&gt;"",ViziPartner!$C$9,"")</f>
        <v/>
      </c>
      <c r="S34" s="60" t="str">
        <f>IF($C34&lt;&gt;"",ViziPartner!$C$10&amp;" "&amp;ViziPartner!$C$11&amp;" "&amp;ViziPartner!$C$12&amp;", "&amp;ViziPartner!$C$13,"")</f>
        <v/>
      </c>
      <c r="AX34" s="104" t="str">
        <f t="shared" si="6"/>
        <v/>
      </c>
      <c r="BV34" s="60" t="str">
        <f>IF(AND($A34&lt;&gt;"",$A34&lt;&gt;"Kérem válasszon!"),ViziPartner!$C$9,"")</f>
        <v/>
      </c>
      <c r="BW34" s="60" t="str">
        <f>IF(AND($A34&lt;&gt;"",$A34&lt;&gt;"Kérem válasszon!"),ViziPartner!$C$8,"")</f>
        <v/>
      </c>
      <c r="BX34" s="60" t="str">
        <f t="shared" si="7"/>
        <v/>
      </c>
      <c r="BY34" s="60" t="str">
        <f t="shared" si="8"/>
        <v/>
      </c>
      <c r="BZ34" s="60" t="str">
        <f t="shared" si="9"/>
        <v/>
      </c>
      <c r="CA34" s="60" t="str">
        <f>IF(AND($A34&lt;&gt;"",$A34&lt;&gt;"Kérem válasszon!"),ViziPartner!C$73,"")</f>
        <v/>
      </c>
      <c r="CB34" s="107" t="str">
        <f>IF(AND($A34&lt;&gt;"",$A34&lt;&gt;"Kérem válasszon!"),ViziPartner!$C$74,"")</f>
        <v/>
      </c>
    </row>
    <row r="35" spans="3:80">
      <c r="C35" s="57"/>
      <c r="E35" s="69"/>
      <c r="G35" s="60" t="str">
        <f t="shared" si="0"/>
        <v/>
      </c>
      <c r="H35" s="60" t="str">
        <f t="shared" si="1"/>
        <v/>
      </c>
      <c r="I35" s="129" t="str">
        <f t="shared" si="2"/>
        <v/>
      </c>
      <c r="J35" s="129" t="str">
        <f t="shared" si="3"/>
        <v/>
      </c>
      <c r="K35" s="104" t="str">
        <f t="shared" si="4"/>
        <v/>
      </c>
      <c r="O35" s="69" t="str">
        <f t="shared" si="5"/>
        <v/>
      </c>
      <c r="P35" s="60" t="str">
        <f>IF($C35&lt;&gt;"",ViziPartner!$C$9,"")</f>
        <v/>
      </c>
      <c r="Q35" s="60" t="str">
        <f>IF($C35&lt;&gt;"",ViziPartner!$C$10&amp;" "&amp;ViziPartner!$C$11&amp;" "&amp;ViziPartner!$C$12&amp;", "&amp;ViziPartner!$C$13,"")</f>
        <v/>
      </c>
      <c r="R35" s="60" t="str">
        <f>IF($C35&lt;&gt;"",ViziPartner!$C$9,"")</f>
        <v/>
      </c>
      <c r="S35" s="60" t="str">
        <f>IF($C35&lt;&gt;"",ViziPartner!$C$10&amp;" "&amp;ViziPartner!$C$11&amp;" "&amp;ViziPartner!$C$12&amp;", "&amp;ViziPartner!$C$13,"")</f>
        <v/>
      </c>
      <c r="AX35" s="104" t="str">
        <f t="shared" si="6"/>
        <v/>
      </c>
      <c r="BV35" s="60" t="str">
        <f>IF(AND($A35&lt;&gt;"",$A35&lt;&gt;"Kérem válasszon!"),ViziPartner!$C$9,"")</f>
        <v/>
      </c>
      <c r="BW35" s="60" t="str">
        <f>IF(AND($A35&lt;&gt;"",$A35&lt;&gt;"Kérem válasszon!"),ViziPartner!$C$8,"")</f>
        <v/>
      </c>
      <c r="BX35" s="60" t="str">
        <f t="shared" si="7"/>
        <v/>
      </c>
      <c r="BY35" s="60" t="str">
        <f t="shared" si="8"/>
        <v/>
      </c>
      <c r="BZ35" s="60" t="str">
        <f t="shared" si="9"/>
        <v/>
      </c>
      <c r="CA35" s="60" t="str">
        <f>IF(AND($A35&lt;&gt;"",$A35&lt;&gt;"Kérem válasszon!"),ViziPartner!C$73,"")</f>
        <v/>
      </c>
      <c r="CB35" s="107" t="str">
        <f>IF(AND($A35&lt;&gt;"",$A35&lt;&gt;"Kérem válasszon!"),ViziPartner!$C$74,"")</f>
        <v/>
      </c>
    </row>
    <row r="36" spans="3:80">
      <c r="C36" s="57"/>
      <c r="E36" s="69"/>
      <c r="G36" s="60" t="str">
        <f t="shared" si="0"/>
        <v/>
      </c>
      <c r="H36" s="60" t="str">
        <f t="shared" si="1"/>
        <v/>
      </c>
      <c r="I36" s="129" t="str">
        <f t="shared" si="2"/>
        <v/>
      </c>
      <c r="J36" s="129" t="str">
        <f t="shared" si="3"/>
        <v/>
      </c>
      <c r="K36" s="104" t="str">
        <f t="shared" si="4"/>
        <v/>
      </c>
      <c r="O36" s="69" t="str">
        <f t="shared" si="5"/>
        <v/>
      </c>
      <c r="P36" s="60" t="str">
        <f>IF($C36&lt;&gt;"",ViziPartner!$C$9,"")</f>
        <v/>
      </c>
      <c r="Q36" s="60" t="str">
        <f>IF($C36&lt;&gt;"",ViziPartner!$C$10&amp;" "&amp;ViziPartner!$C$11&amp;" "&amp;ViziPartner!$C$12&amp;", "&amp;ViziPartner!$C$13,"")</f>
        <v/>
      </c>
      <c r="R36" s="60" t="str">
        <f>IF($C36&lt;&gt;"",ViziPartner!$C$9,"")</f>
        <v/>
      </c>
      <c r="S36" s="60" t="str">
        <f>IF($C36&lt;&gt;"",ViziPartner!$C$10&amp;" "&amp;ViziPartner!$C$11&amp;" "&amp;ViziPartner!$C$12&amp;", "&amp;ViziPartner!$C$13,"")</f>
        <v/>
      </c>
      <c r="AX36" s="104" t="str">
        <f t="shared" si="6"/>
        <v/>
      </c>
      <c r="BV36" s="60" t="str">
        <f>IF(AND($A36&lt;&gt;"",$A36&lt;&gt;"Kérem válasszon!"),ViziPartner!$C$9,"")</f>
        <v/>
      </c>
      <c r="BW36" s="60" t="str">
        <f>IF(AND($A36&lt;&gt;"",$A36&lt;&gt;"Kérem válasszon!"),ViziPartner!$C$8,"")</f>
        <v/>
      </c>
      <c r="BX36" s="60" t="str">
        <f t="shared" si="7"/>
        <v/>
      </c>
      <c r="BY36" s="60" t="str">
        <f t="shared" si="8"/>
        <v/>
      </c>
      <c r="BZ36" s="60" t="str">
        <f t="shared" si="9"/>
        <v/>
      </c>
      <c r="CA36" s="60" t="str">
        <f>IF(AND($A36&lt;&gt;"",$A36&lt;&gt;"Kérem válasszon!"),ViziPartner!C$73,"")</f>
        <v/>
      </c>
      <c r="CB36" s="107" t="str">
        <f>IF(AND($A36&lt;&gt;"",$A36&lt;&gt;"Kérem válasszon!"),ViziPartner!$C$74,"")</f>
        <v/>
      </c>
    </row>
    <row r="37" spans="3:80">
      <c r="C37" s="57"/>
      <c r="E37" s="69"/>
      <c r="G37" s="60" t="str">
        <f t="shared" si="0"/>
        <v/>
      </c>
      <c r="H37" s="60" t="str">
        <f t="shared" si="1"/>
        <v/>
      </c>
      <c r="I37" s="129" t="str">
        <f t="shared" si="2"/>
        <v/>
      </c>
      <c r="J37" s="129" t="str">
        <f t="shared" si="3"/>
        <v/>
      </c>
      <c r="K37" s="104" t="str">
        <f t="shared" si="4"/>
        <v/>
      </c>
      <c r="O37" s="69" t="str">
        <f t="shared" si="5"/>
        <v/>
      </c>
      <c r="P37" s="60" t="str">
        <f>IF($C37&lt;&gt;"",ViziPartner!$C$9,"")</f>
        <v/>
      </c>
      <c r="Q37" s="60" t="str">
        <f>IF($C37&lt;&gt;"",ViziPartner!$C$10&amp;" "&amp;ViziPartner!$C$11&amp;" "&amp;ViziPartner!$C$12&amp;", "&amp;ViziPartner!$C$13,"")</f>
        <v/>
      </c>
      <c r="R37" s="60" t="str">
        <f>IF($C37&lt;&gt;"",ViziPartner!$C$9,"")</f>
        <v/>
      </c>
      <c r="S37" s="60" t="str">
        <f>IF($C37&lt;&gt;"",ViziPartner!$C$10&amp;" "&amp;ViziPartner!$C$11&amp;" "&amp;ViziPartner!$C$12&amp;", "&amp;ViziPartner!$C$13,"")</f>
        <v/>
      </c>
      <c r="AX37" s="104" t="str">
        <f t="shared" si="6"/>
        <v/>
      </c>
      <c r="BV37" s="60" t="str">
        <f>IF(AND($A37&lt;&gt;"",$A37&lt;&gt;"Kérem válasszon!"),ViziPartner!$C$9,"")</f>
        <v/>
      </c>
      <c r="BW37" s="60" t="str">
        <f>IF(AND($A37&lt;&gt;"",$A37&lt;&gt;"Kérem válasszon!"),ViziPartner!$C$8,"")</f>
        <v/>
      </c>
      <c r="BX37" s="60" t="str">
        <f t="shared" si="7"/>
        <v/>
      </c>
      <c r="BY37" s="60" t="str">
        <f t="shared" si="8"/>
        <v/>
      </c>
      <c r="BZ37" s="60" t="str">
        <f t="shared" si="9"/>
        <v/>
      </c>
      <c r="CA37" s="60" t="str">
        <f>IF(AND($A37&lt;&gt;"",$A37&lt;&gt;"Kérem válasszon!"),ViziPartner!C$73,"")</f>
        <v/>
      </c>
      <c r="CB37" s="107" t="str">
        <f>IF(AND($A37&lt;&gt;"",$A37&lt;&gt;"Kérem válasszon!"),ViziPartner!$C$74,"")</f>
        <v/>
      </c>
    </row>
    <row r="38" spans="3:80">
      <c r="C38" s="57"/>
      <c r="E38" s="69"/>
      <c r="G38" s="60" t="str">
        <f t="shared" si="0"/>
        <v/>
      </c>
      <c r="H38" s="60" t="str">
        <f t="shared" si="1"/>
        <v/>
      </c>
      <c r="I38" s="129" t="str">
        <f t="shared" si="2"/>
        <v/>
      </c>
      <c r="J38" s="129" t="str">
        <f t="shared" si="3"/>
        <v/>
      </c>
      <c r="K38" s="104" t="str">
        <f t="shared" si="4"/>
        <v/>
      </c>
      <c r="O38" s="69" t="str">
        <f t="shared" si="5"/>
        <v/>
      </c>
      <c r="P38" s="60" t="str">
        <f>IF($C38&lt;&gt;"",ViziPartner!$C$9,"")</f>
        <v/>
      </c>
      <c r="Q38" s="60" t="str">
        <f>IF($C38&lt;&gt;"",ViziPartner!$C$10&amp;" "&amp;ViziPartner!$C$11&amp;" "&amp;ViziPartner!$C$12&amp;", "&amp;ViziPartner!$C$13,"")</f>
        <v/>
      </c>
      <c r="R38" s="60" t="str">
        <f>IF($C38&lt;&gt;"",ViziPartner!$C$9,"")</f>
        <v/>
      </c>
      <c r="S38" s="60" t="str">
        <f>IF($C38&lt;&gt;"",ViziPartner!$C$10&amp;" "&amp;ViziPartner!$C$11&amp;" "&amp;ViziPartner!$C$12&amp;", "&amp;ViziPartner!$C$13,"")</f>
        <v/>
      </c>
      <c r="AX38" s="104" t="str">
        <f t="shared" si="6"/>
        <v/>
      </c>
      <c r="BV38" s="60" t="str">
        <f>IF(AND($A38&lt;&gt;"",$A38&lt;&gt;"Kérem válasszon!"),ViziPartner!$C$9,"")</f>
        <v/>
      </c>
      <c r="BW38" s="60" t="str">
        <f>IF(AND($A38&lt;&gt;"",$A38&lt;&gt;"Kérem válasszon!"),ViziPartner!$C$8,"")</f>
        <v/>
      </c>
      <c r="BX38" s="60" t="str">
        <f t="shared" si="7"/>
        <v/>
      </c>
      <c r="BY38" s="60" t="str">
        <f t="shared" si="8"/>
        <v/>
      </c>
      <c r="BZ38" s="60" t="str">
        <f t="shared" si="9"/>
        <v/>
      </c>
      <c r="CA38" s="60" t="str">
        <f>IF(AND($A38&lt;&gt;"",$A38&lt;&gt;"Kérem válasszon!"),ViziPartner!C$73,"")</f>
        <v/>
      </c>
      <c r="CB38" s="107" t="str">
        <f>IF(AND($A38&lt;&gt;"",$A38&lt;&gt;"Kérem válasszon!"),ViziPartner!$C$74,"")</f>
        <v/>
      </c>
    </row>
    <row r="39" spans="3:80">
      <c r="C39" s="57"/>
      <c r="E39" s="69"/>
      <c r="G39" s="60" t="str">
        <f t="shared" si="0"/>
        <v/>
      </c>
      <c r="H39" s="60" t="str">
        <f t="shared" si="1"/>
        <v/>
      </c>
      <c r="I39" s="129" t="str">
        <f t="shared" si="2"/>
        <v/>
      </c>
      <c r="J39" s="129" t="str">
        <f t="shared" si="3"/>
        <v/>
      </c>
      <c r="K39" s="104" t="str">
        <f t="shared" si="4"/>
        <v/>
      </c>
      <c r="O39" s="69" t="str">
        <f t="shared" si="5"/>
        <v/>
      </c>
      <c r="P39" s="60" t="str">
        <f>IF($C39&lt;&gt;"",ViziPartner!$C$9,"")</f>
        <v/>
      </c>
      <c r="Q39" s="60" t="str">
        <f>IF($C39&lt;&gt;"",ViziPartner!$C$10&amp;" "&amp;ViziPartner!$C$11&amp;" "&amp;ViziPartner!$C$12&amp;", "&amp;ViziPartner!$C$13,"")</f>
        <v/>
      </c>
      <c r="R39" s="60" t="str">
        <f>IF($C39&lt;&gt;"",ViziPartner!$C$9,"")</f>
        <v/>
      </c>
      <c r="S39" s="60" t="str">
        <f>IF($C39&lt;&gt;"",ViziPartner!$C$10&amp;" "&amp;ViziPartner!$C$11&amp;" "&amp;ViziPartner!$C$12&amp;", "&amp;ViziPartner!$C$13,"")</f>
        <v/>
      </c>
      <c r="AX39" s="104" t="str">
        <f t="shared" si="6"/>
        <v/>
      </c>
      <c r="BV39" s="60" t="str">
        <f>IF(AND($A39&lt;&gt;"",$A39&lt;&gt;"Kérem válasszon!"),ViziPartner!$C$9,"")</f>
        <v/>
      </c>
      <c r="BW39" s="60" t="str">
        <f>IF(AND($A39&lt;&gt;"",$A39&lt;&gt;"Kérem válasszon!"),ViziPartner!$C$8,"")</f>
        <v/>
      </c>
      <c r="BX39" s="60" t="str">
        <f t="shared" si="7"/>
        <v/>
      </c>
      <c r="BY39" s="60" t="str">
        <f t="shared" si="8"/>
        <v/>
      </c>
      <c r="BZ39" s="60" t="str">
        <f t="shared" si="9"/>
        <v/>
      </c>
      <c r="CA39" s="60" t="str">
        <f>IF(AND($A39&lt;&gt;"",$A39&lt;&gt;"Kérem válasszon!"),ViziPartner!C$73,"")</f>
        <v/>
      </c>
      <c r="CB39" s="107" t="str">
        <f>IF(AND($A39&lt;&gt;"",$A39&lt;&gt;"Kérem válasszon!"),ViziPartner!$C$74,"")</f>
        <v/>
      </c>
    </row>
    <row r="40" spans="3:80">
      <c r="C40" s="57"/>
      <c r="E40" s="69"/>
      <c r="G40" s="60" t="str">
        <f t="shared" si="0"/>
        <v/>
      </c>
      <c r="H40" s="60" t="str">
        <f t="shared" si="1"/>
        <v/>
      </c>
      <c r="I40" s="129" t="str">
        <f t="shared" si="2"/>
        <v/>
      </c>
      <c r="J40" s="129" t="str">
        <f t="shared" si="3"/>
        <v/>
      </c>
      <c r="K40" s="104" t="str">
        <f t="shared" si="4"/>
        <v/>
      </c>
      <c r="O40" s="69" t="str">
        <f t="shared" si="5"/>
        <v/>
      </c>
      <c r="P40" s="60" t="str">
        <f>IF($C40&lt;&gt;"",ViziPartner!$C$9,"")</f>
        <v/>
      </c>
      <c r="Q40" s="60" t="str">
        <f>IF($C40&lt;&gt;"",ViziPartner!$C$10&amp;" "&amp;ViziPartner!$C$11&amp;" "&amp;ViziPartner!$C$12&amp;", "&amp;ViziPartner!$C$13,"")</f>
        <v/>
      </c>
      <c r="R40" s="60" t="str">
        <f>IF($C40&lt;&gt;"",ViziPartner!$C$9,"")</f>
        <v/>
      </c>
      <c r="S40" s="60" t="str">
        <f>IF($C40&lt;&gt;"",ViziPartner!$C$10&amp;" "&amp;ViziPartner!$C$11&amp;" "&amp;ViziPartner!$C$12&amp;", "&amp;ViziPartner!$C$13,"")</f>
        <v/>
      </c>
      <c r="AX40" s="104" t="str">
        <f t="shared" si="6"/>
        <v/>
      </c>
      <c r="BV40" s="60" t="str">
        <f>IF(AND($A40&lt;&gt;"",$A40&lt;&gt;"Kérem válasszon!"),ViziPartner!$C$9,"")</f>
        <v/>
      </c>
      <c r="BW40" s="60" t="str">
        <f>IF(AND($A40&lt;&gt;"",$A40&lt;&gt;"Kérem válasszon!"),ViziPartner!$C$8,"")</f>
        <v/>
      </c>
      <c r="BX40" s="60" t="str">
        <f t="shared" si="7"/>
        <v/>
      </c>
      <c r="BY40" s="60" t="str">
        <f t="shared" si="8"/>
        <v/>
      </c>
      <c r="BZ40" s="60" t="str">
        <f t="shared" si="9"/>
        <v/>
      </c>
      <c r="CA40" s="60" t="str">
        <f>IF(AND($A40&lt;&gt;"",$A40&lt;&gt;"Kérem válasszon!"),ViziPartner!C$73,"")</f>
        <v/>
      </c>
      <c r="CB40" s="107" t="str">
        <f>IF(AND($A40&lt;&gt;"",$A40&lt;&gt;"Kérem válasszon!"),ViziPartner!$C$74,"")</f>
        <v/>
      </c>
    </row>
    <row r="41" spans="3:80">
      <c r="C41" s="57"/>
      <c r="E41" s="69"/>
      <c r="G41" s="60" t="str">
        <f t="shared" si="0"/>
        <v/>
      </c>
      <c r="H41" s="60" t="str">
        <f t="shared" si="1"/>
        <v/>
      </c>
      <c r="I41" s="129" t="str">
        <f t="shared" si="2"/>
        <v/>
      </c>
      <c r="J41" s="129" t="str">
        <f t="shared" si="3"/>
        <v/>
      </c>
      <c r="K41" s="104" t="str">
        <f t="shared" si="4"/>
        <v/>
      </c>
      <c r="O41" s="69" t="str">
        <f t="shared" si="5"/>
        <v/>
      </c>
      <c r="P41" s="60" t="str">
        <f>IF($C41&lt;&gt;"",ViziPartner!$C$9,"")</f>
        <v/>
      </c>
      <c r="Q41" s="60" t="str">
        <f>IF($C41&lt;&gt;"",ViziPartner!$C$10&amp;" "&amp;ViziPartner!$C$11&amp;" "&amp;ViziPartner!$C$12&amp;", "&amp;ViziPartner!$C$13,"")</f>
        <v/>
      </c>
      <c r="R41" s="60" t="str">
        <f>IF($C41&lt;&gt;"",ViziPartner!$C$9,"")</f>
        <v/>
      </c>
      <c r="S41" s="60" t="str">
        <f>IF($C41&lt;&gt;"",ViziPartner!$C$10&amp;" "&amp;ViziPartner!$C$11&amp;" "&amp;ViziPartner!$C$12&amp;", "&amp;ViziPartner!$C$13,"")</f>
        <v/>
      </c>
      <c r="AX41" s="104" t="str">
        <f t="shared" si="6"/>
        <v/>
      </c>
      <c r="BV41" s="60" t="str">
        <f>IF(AND($A41&lt;&gt;"",$A41&lt;&gt;"Kérem válasszon!"),ViziPartner!$C$9,"")</f>
        <v/>
      </c>
      <c r="BW41" s="60" t="str">
        <f>IF(AND($A41&lt;&gt;"",$A41&lt;&gt;"Kérem válasszon!"),ViziPartner!$C$8,"")</f>
        <v/>
      </c>
      <c r="BX41" s="60" t="str">
        <f t="shared" si="7"/>
        <v/>
      </c>
      <c r="BY41" s="60" t="str">
        <f t="shared" si="8"/>
        <v/>
      </c>
      <c r="BZ41" s="60" t="str">
        <f t="shared" si="9"/>
        <v/>
      </c>
      <c r="CA41" s="60" t="str">
        <f>IF(AND($A41&lt;&gt;"",$A41&lt;&gt;"Kérem válasszon!"),ViziPartner!C$73,"")</f>
        <v/>
      </c>
      <c r="CB41" s="107" t="str">
        <f>IF(AND($A41&lt;&gt;"",$A41&lt;&gt;"Kérem válasszon!"),ViziPartner!$C$74,"")</f>
        <v/>
      </c>
    </row>
    <row r="42" spans="3:80">
      <c r="C42" s="57"/>
      <c r="E42" s="69"/>
      <c r="G42" s="60" t="str">
        <f t="shared" si="0"/>
        <v/>
      </c>
      <c r="H42" s="60" t="str">
        <f t="shared" si="1"/>
        <v/>
      </c>
      <c r="I42" s="129" t="str">
        <f t="shared" si="2"/>
        <v/>
      </c>
      <c r="J42" s="129" t="str">
        <f t="shared" si="3"/>
        <v/>
      </c>
      <c r="K42" s="104" t="str">
        <f t="shared" si="4"/>
        <v/>
      </c>
      <c r="O42" s="69" t="str">
        <f t="shared" si="5"/>
        <v/>
      </c>
      <c r="P42" s="60" t="str">
        <f>IF($C42&lt;&gt;"",ViziPartner!$C$9,"")</f>
        <v/>
      </c>
      <c r="Q42" s="60" t="str">
        <f>IF($C42&lt;&gt;"",ViziPartner!$C$10&amp;" "&amp;ViziPartner!$C$11&amp;" "&amp;ViziPartner!$C$12&amp;", "&amp;ViziPartner!$C$13,"")</f>
        <v/>
      </c>
      <c r="R42" s="60" t="str">
        <f>IF($C42&lt;&gt;"",ViziPartner!$C$9,"")</f>
        <v/>
      </c>
      <c r="S42" s="60" t="str">
        <f>IF($C42&lt;&gt;"",ViziPartner!$C$10&amp;" "&amp;ViziPartner!$C$11&amp;" "&amp;ViziPartner!$C$12&amp;", "&amp;ViziPartner!$C$13,"")</f>
        <v/>
      </c>
      <c r="AX42" s="104" t="str">
        <f t="shared" si="6"/>
        <v/>
      </c>
      <c r="BV42" s="60" t="str">
        <f>IF(AND($A42&lt;&gt;"",$A42&lt;&gt;"Kérem válasszon!"),ViziPartner!$C$9,"")</f>
        <v/>
      </c>
      <c r="BW42" s="60" t="str">
        <f>IF(AND($A42&lt;&gt;"",$A42&lt;&gt;"Kérem válasszon!"),ViziPartner!$C$8,"")</f>
        <v/>
      </c>
      <c r="BX42" s="60" t="str">
        <f t="shared" si="7"/>
        <v/>
      </c>
      <c r="BY42" s="60" t="str">
        <f t="shared" si="8"/>
        <v/>
      </c>
      <c r="BZ42" s="60" t="str">
        <f t="shared" si="9"/>
        <v/>
      </c>
      <c r="CA42" s="60" t="str">
        <f>IF(AND($A42&lt;&gt;"",$A42&lt;&gt;"Kérem válasszon!"),ViziPartner!C$73,"")</f>
        <v/>
      </c>
      <c r="CB42" s="107" t="str">
        <f>IF(AND($A42&lt;&gt;"",$A42&lt;&gt;"Kérem válasszon!"),ViziPartner!$C$74,"")</f>
        <v/>
      </c>
    </row>
    <row r="43" spans="3:80">
      <c r="C43" s="57"/>
      <c r="E43" s="69"/>
      <c r="G43" s="60" t="str">
        <f t="shared" si="0"/>
        <v/>
      </c>
      <c r="H43" s="60" t="str">
        <f t="shared" si="1"/>
        <v/>
      </c>
      <c r="I43" s="129" t="str">
        <f t="shared" si="2"/>
        <v/>
      </c>
      <c r="J43" s="129" t="str">
        <f t="shared" si="3"/>
        <v/>
      </c>
      <c r="K43" s="104" t="str">
        <f t="shared" si="4"/>
        <v/>
      </c>
      <c r="O43" s="69" t="str">
        <f t="shared" si="5"/>
        <v/>
      </c>
      <c r="P43" s="60" t="str">
        <f>IF($C43&lt;&gt;"",ViziPartner!$C$9,"")</f>
        <v/>
      </c>
      <c r="Q43" s="60" t="str">
        <f>IF($C43&lt;&gt;"",ViziPartner!$C$10&amp;" "&amp;ViziPartner!$C$11&amp;" "&amp;ViziPartner!$C$12&amp;", "&amp;ViziPartner!$C$13,"")</f>
        <v/>
      </c>
      <c r="R43" s="60" t="str">
        <f>IF($C43&lt;&gt;"",ViziPartner!$C$9,"")</f>
        <v/>
      </c>
      <c r="S43" s="60" t="str">
        <f>IF($C43&lt;&gt;"",ViziPartner!$C$10&amp;" "&amp;ViziPartner!$C$11&amp;" "&amp;ViziPartner!$C$12&amp;", "&amp;ViziPartner!$C$13,"")</f>
        <v/>
      </c>
      <c r="AX43" s="104" t="str">
        <f t="shared" si="6"/>
        <v/>
      </c>
      <c r="BV43" s="60" t="str">
        <f>IF(AND($A43&lt;&gt;"",$A43&lt;&gt;"Kérem válasszon!"),ViziPartner!$C$9,"")</f>
        <v/>
      </c>
      <c r="BW43" s="60" t="str">
        <f>IF(AND($A43&lt;&gt;"",$A43&lt;&gt;"Kérem válasszon!"),ViziPartner!$C$8,"")</f>
        <v/>
      </c>
      <c r="BX43" s="60" t="str">
        <f t="shared" si="7"/>
        <v/>
      </c>
      <c r="BY43" s="60" t="str">
        <f t="shared" si="8"/>
        <v/>
      </c>
      <c r="BZ43" s="60" t="str">
        <f t="shared" si="9"/>
        <v/>
      </c>
      <c r="CA43" s="60" t="str">
        <f>IF(AND($A43&lt;&gt;"",$A43&lt;&gt;"Kérem válasszon!"),ViziPartner!C$73,"")</f>
        <v/>
      </c>
      <c r="CB43" s="107" t="str">
        <f>IF(AND($A43&lt;&gt;"",$A43&lt;&gt;"Kérem válasszon!"),ViziPartner!$C$74,"")</f>
        <v/>
      </c>
    </row>
    <row r="44" spans="3:80">
      <c r="C44" s="57"/>
      <c r="E44" s="69"/>
      <c r="G44" s="60" t="str">
        <f t="shared" si="0"/>
        <v/>
      </c>
      <c r="H44" s="60" t="str">
        <f t="shared" si="1"/>
        <v/>
      </c>
      <c r="I44" s="129" t="str">
        <f t="shared" si="2"/>
        <v/>
      </c>
      <c r="J44" s="129" t="str">
        <f t="shared" si="3"/>
        <v/>
      </c>
      <c r="K44" s="104" t="str">
        <f t="shared" si="4"/>
        <v/>
      </c>
      <c r="O44" s="69" t="str">
        <f t="shared" si="5"/>
        <v/>
      </c>
      <c r="P44" s="60" t="str">
        <f>IF($C44&lt;&gt;"",ViziPartner!$C$9,"")</f>
        <v/>
      </c>
      <c r="Q44" s="60" t="str">
        <f>IF($C44&lt;&gt;"",ViziPartner!$C$10&amp;" "&amp;ViziPartner!$C$11&amp;" "&amp;ViziPartner!$C$12&amp;", "&amp;ViziPartner!$C$13,"")</f>
        <v/>
      </c>
      <c r="R44" s="60" t="str">
        <f>IF($C44&lt;&gt;"",ViziPartner!$C$9,"")</f>
        <v/>
      </c>
      <c r="S44" s="60" t="str">
        <f>IF($C44&lt;&gt;"",ViziPartner!$C$10&amp;" "&amp;ViziPartner!$C$11&amp;" "&amp;ViziPartner!$C$12&amp;", "&amp;ViziPartner!$C$13,"")</f>
        <v/>
      </c>
      <c r="AX44" s="104" t="str">
        <f t="shared" si="6"/>
        <v/>
      </c>
      <c r="BV44" s="60" t="str">
        <f>IF(AND($A44&lt;&gt;"",$A44&lt;&gt;"Kérem válasszon!"),ViziPartner!$C$9,"")</f>
        <v/>
      </c>
      <c r="BW44" s="60" t="str">
        <f>IF(AND($A44&lt;&gt;"",$A44&lt;&gt;"Kérem válasszon!"),ViziPartner!$C$8,"")</f>
        <v/>
      </c>
      <c r="BX44" s="60" t="str">
        <f t="shared" si="7"/>
        <v/>
      </c>
      <c r="BY44" s="60" t="str">
        <f t="shared" si="8"/>
        <v/>
      </c>
      <c r="BZ44" s="60" t="str">
        <f t="shared" si="9"/>
        <v/>
      </c>
      <c r="CA44" s="60" t="str">
        <f>IF(AND($A44&lt;&gt;"",$A44&lt;&gt;"Kérem válasszon!"),ViziPartner!C$73,"")</f>
        <v/>
      </c>
      <c r="CB44" s="107" t="str">
        <f>IF(AND($A44&lt;&gt;"",$A44&lt;&gt;"Kérem válasszon!"),ViziPartner!$C$74,"")</f>
        <v/>
      </c>
    </row>
    <row r="45" spans="3:80">
      <c r="C45" s="57"/>
      <c r="E45" s="69"/>
      <c r="G45" s="60" t="str">
        <f t="shared" si="0"/>
        <v/>
      </c>
      <c r="H45" s="60" t="str">
        <f t="shared" si="1"/>
        <v/>
      </c>
      <c r="I45" s="129" t="str">
        <f t="shared" si="2"/>
        <v/>
      </c>
      <c r="J45" s="129" t="str">
        <f t="shared" si="3"/>
        <v/>
      </c>
      <c r="K45" s="104" t="str">
        <f t="shared" si="4"/>
        <v/>
      </c>
      <c r="O45" s="69" t="str">
        <f t="shared" si="5"/>
        <v/>
      </c>
      <c r="P45" s="60" t="str">
        <f>IF($C45&lt;&gt;"",ViziPartner!$C$9,"")</f>
        <v/>
      </c>
      <c r="Q45" s="60" t="str">
        <f>IF($C45&lt;&gt;"",ViziPartner!$C$10&amp;" "&amp;ViziPartner!$C$11&amp;" "&amp;ViziPartner!$C$12&amp;", "&amp;ViziPartner!$C$13,"")</f>
        <v/>
      </c>
      <c r="R45" s="60" t="str">
        <f>IF($C45&lt;&gt;"",ViziPartner!$C$9,"")</f>
        <v/>
      </c>
      <c r="S45" s="60" t="str">
        <f>IF($C45&lt;&gt;"",ViziPartner!$C$10&amp;" "&amp;ViziPartner!$C$11&amp;" "&amp;ViziPartner!$C$12&amp;", "&amp;ViziPartner!$C$13,"")</f>
        <v/>
      </c>
      <c r="AX45" s="104" t="str">
        <f t="shared" si="6"/>
        <v/>
      </c>
      <c r="BV45" s="60" t="str">
        <f>IF(AND($A45&lt;&gt;"",$A45&lt;&gt;"Kérem válasszon!"),ViziPartner!$C$9,"")</f>
        <v/>
      </c>
      <c r="BW45" s="60" t="str">
        <f>IF(AND($A45&lt;&gt;"",$A45&lt;&gt;"Kérem válasszon!"),ViziPartner!$C$8,"")</f>
        <v/>
      </c>
      <c r="BX45" s="60" t="str">
        <f t="shared" si="7"/>
        <v/>
      </c>
      <c r="BY45" s="60" t="str">
        <f t="shared" si="8"/>
        <v/>
      </c>
      <c r="BZ45" s="60" t="str">
        <f t="shared" si="9"/>
        <v/>
      </c>
      <c r="CA45" s="60" t="str">
        <f>IF(AND($A45&lt;&gt;"",$A45&lt;&gt;"Kérem válasszon!"),ViziPartner!C$73,"")</f>
        <v/>
      </c>
      <c r="CB45" s="107" t="str">
        <f>IF(AND($A45&lt;&gt;"",$A45&lt;&gt;"Kérem válasszon!"),ViziPartner!$C$74,"")</f>
        <v/>
      </c>
    </row>
    <row r="46" spans="3:80">
      <c r="C46" s="57"/>
      <c r="E46" s="69"/>
      <c r="G46" s="60" t="str">
        <f t="shared" si="0"/>
        <v/>
      </c>
      <c r="H46" s="60" t="str">
        <f t="shared" si="1"/>
        <v/>
      </c>
      <c r="I46" s="129" t="str">
        <f t="shared" si="2"/>
        <v/>
      </c>
      <c r="J46" s="129" t="str">
        <f t="shared" si="3"/>
        <v/>
      </c>
      <c r="K46" s="104" t="str">
        <f t="shared" si="4"/>
        <v/>
      </c>
      <c r="O46" s="69" t="str">
        <f t="shared" si="5"/>
        <v/>
      </c>
      <c r="P46" s="60" t="str">
        <f>IF($C46&lt;&gt;"",ViziPartner!$C$9,"")</f>
        <v/>
      </c>
      <c r="Q46" s="60" t="str">
        <f>IF($C46&lt;&gt;"",ViziPartner!$C$10&amp;" "&amp;ViziPartner!$C$11&amp;" "&amp;ViziPartner!$C$12&amp;", "&amp;ViziPartner!$C$13,"")</f>
        <v/>
      </c>
      <c r="R46" s="60" t="str">
        <f>IF($C46&lt;&gt;"",ViziPartner!$C$9,"")</f>
        <v/>
      </c>
      <c r="S46" s="60" t="str">
        <f>IF($C46&lt;&gt;"",ViziPartner!$C$10&amp;" "&amp;ViziPartner!$C$11&amp;" "&amp;ViziPartner!$C$12&amp;", "&amp;ViziPartner!$C$13,"")</f>
        <v/>
      </c>
      <c r="AX46" s="104" t="str">
        <f t="shared" si="6"/>
        <v/>
      </c>
      <c r="BV46" s="60" t="str">
        <f>IF(AND($A46&lt;&gt;"",$A46&lt;&gt;"Kérem válasszon!"),ViziPartner!$C$9,"")</f>
        <v/>
      </c>
      <c r="BW46" s="60" t="str">
        <f>IF(AND($A46&lt;&gt;"",$A46&lt;&gt;"Kérem válasszon!"),ViziPartner!$C$8,"")</f>
        <v/>
      </c>
      <c r="BX46" s="60" t="str">
        <f t="shared" si="7"/>
        <v/>
      </c>
      <c r="BY46" s="60" t="str">
        <f t="shared" si="8"/>
        <v/>
      </c>
      <c r="BZ46" s="60" t="str">
        <f t="shared" si="9"/>
        <v/>
      </c>
      <c r="CA46" s="60" t="str">
        <f>IF(AND($A46&lt;&gt;"",$A46&lt;&gt;"Kérem válasszon!"),ViziPartner!C$73,"")</f>
        <v/>
      </c>
      <c r="CB46" s="107" t="str">
        <f>IF(AND($A46&lt;&gt;"",$A46&lt;&gt;"Kérem válasszon!"),ViziPartner!$C$74,"")</f>
        <v/>
      </c>
    </row>
    <row r="47" spans="3:80">
      <c r="C47" s="57"/>
      <c r="E47" s="69"/>
      <c r="G47" s="60" t="str">
        <f t="shared" si="0"/>
        <v/>
      </c>
      <c r="H47" s="60" t="str">
        <f t="shared" si="1"/>
        <v/>
      </c>
      <c r="I47" s="129" t="str">
        <f t="shared" si="2"/>
        <v/>
      </c>
      <c r="J47" s="129" t="str">
        <f t="shared" si="3"/>
        <v/>
      </c>
      <c r="K47" s="104" t="str">
        <f t="shared" si="4"/>
        <v/>
      </c>
      <c r="O47" s="69" t="str">
        <f t="shared" si="5"/>
        <v/>
      </c>
      <c r="P47" s="60" t="str">
        <f>IF($C47&lt;&gt;"",ViziPartner!$C$9,"")</f>
        <v/>
      </c>
      <c r="Q47" s="60" t="str">
        <f>IF($C47&lt;&gt;"",ViziPartner!$C$10&amp;" "&amp;ViziPartner!$C$11&amp;" "&amp;ViziPartner!$C$12&amp;", "&amp;ViziPartner!$C$13,"")</f>
        <v/>
      </c>
      <c r="R47" s="60" t="str">
        <f>IF($C47&lt;&gt;"",ViziPartner!$C$9,"")</f>
        <v/>
      </c>
      <c r="S47" s="60" t="str">
        <f>IF($C47&lt;&gt;"",ViziPartner!$C$10&amp;" "&amp;ViziPartner!$C$11&amp;" "&amp;ViziPartner!$C$12&amp;", "&amp;ViziPartner!$C$13,"")</f>
        <v/>
      </c>
      <c r="AX47" s="104" t="str">
        <f t="shared" si="6"/>
        <v/>
      </c>
      <c r="BV47" s="60" t="str">
        <f>IF(AND($A47&lt;&gt;"",$A47&lt;&gt;"Kérem válasszon!"),ViziPartner!$C$9,"")</f>
        <v/>
      </c>
      <c r="BW47" s="60" t="str">
        <f>IF(AND($A47&lt;&gt;"",$A47&lt;&gt;"Kérem válasszon!"),ViziPartner!$C$8,"")</f>
        <v/>
      </c>
      <c r="BX47" s="60" t="str">
        <f t="shared" si="7"/>
        <v/>
      </c>
      <c r="BY47" s="60" t="str">
        <f t="shared" si="8"/>
        <v/>
      </c>
      <c r="BZ47" s="60" t="str">
        <f t="shared" si="9"/>
        <v/>
      </c>
      <c r="CA47" s="60" t="str">
        <f>IF(AND($A47&lt;&gt;"",$A47&lt;&gt;"Kérem válasszon!"),ViziPartner!C$73,"")</f>
        <v/>
      </c>
      <c r="CB47" s="107" t="str">
        <f>IF(AND($A47&lt;&gt;"",$A47&lt;&gt;"Kérem válasszon!"),ViziPartner!$C$74,"")</f>
        <v/>
      </c>
    </row>
    <row r="48" spans="3:80">
      <c r="C48" s="57"/>
      <c r="E48" s="69"/>
      <c r="G48" s="60" t="str">
        <f t="shared" si="0"/>
        <v/>
      </c>
      <c r="H48" s="60" t="str">
        <f t="shared" si="1"/>
        <v/>
      </c>
      <c r="I48" s="129" t="str">
        <f t="shared" si="2"/>
        <v/>
      </c>
      <c r="J48" s="129" t="str">
        <f t="shared" si="3"/>
        <v/>
      </c>
      <c r="K48" s="104" t="str">
        <f t="shared" si="4"/>
        <v/>
      </c>
      <c r="O48" s="69" t="str">
        <f t="shared" si="5"/>
        <v/>
      </c>
      <c r="P48" s="60" t="str">
        <f>IF($C48&lt;&gt;"",ViziPartner!$C$9,"")</f>
        <v/>
      </c>
      <c r="Q48" s="60" t="str">
        <f>IF($C48&lt;&gt;"",ViziPartner!$C$10&amp;" "&amp;ViziPartner!$C$11&amp;" "&amp;ViziPartner!$C$12&amp;", "&amp;ViziPartner!$C$13,"")</f>
        <v/>
      </c>
      <c r="R48" s="60" t="str">
        <f>IF($C48&lt;&gt;"",ViziPartner!$C$9,"")</f>
        <v/>
      </c>
      <c r="S48" s="60" t="str">
        <f>IF($C48&lt;&gt;"",ViziPartner!$C$10&amp;" "&amp;ViziPartner!$C$11&amp;" "&amp;ViziPartner!$C$12&amp;", "&amp;ViziPartner!$C$13,"")</f>
        <v/>
      </c>
      <c r="AX48" s="104" t="str">
        <f t="shared" si="6"/>
        <v/>
      </c>
      <c r="BV48" s="60" t="str">
        <f>IF(AND($A48&lt;&gt;"",$A48&lt;&gt;"Kérem válasszon!"),ViziPartner!$C$9,"")</f>
        <v/>
      </c>
      <c r="BW48" s="60" t="str">
        <f>IF(AND($A48&lt;&gt;"",$A48&lt;&gt;"Kérem válasszon!"),ViziPartner!$C$8,"")</f>
        <v/>
      </c>
      <c r="BX48" s="60" t="str">
        <f t="shared" si="7"/>
        <v/>
      </c>
      <c r="BY48" s="60" t="str">
        <f t="shared" si="8"/>
        <v/>
      </c>
      <c r="BZ48" s="60" t="str">
        <f t="shared" si="9"/>
        <v/>
      </c>
      <c r="CA48" s="60" t="str">
        <f>IF(AND($A48&lt;&gt;"",$A48&lt;&gt;"Kérem válasszon!"),ViziPartner!C$73,"")</f>
        <v/>
      </c>
      <c r="CB48" s="107" t="str">
        <f>IF(AND($A48&lt;&gt;"",$A48&lt;&gt;"Kérem válasszon!"),ViziPartner!$C$74,"")</f>
        <v/>
      </c>
    </row>
    <row r="49" spans="3:80">
      <c r="C49" s="57"/>
      <c r="E49" s="69"/>
      <c r="G49" s="60" t="str">
        <f t="shared" si="0"/>
        <v/>
      </c>
      <c r="H49" s="60" t="str">
        <f t="shared" si="1"/>
        <v/>
      </c>
      <c r="I49" s="129" t="str">
        <f t="shared" si="2"/>
        <v/>
      </c>
      <c r="J49" s="129" t="str">
        <f t="shared" si="3"/>
        <v/>
      </c>
      <c r="K49" s="104" t="str">
        <f t="shared" si="4"/>
        <v/>
      </c>
      <c r="O49" s="69" t="str">
        <f t="shared" si="5"/>
        <v/>
      </c>
      <c r="P49" s="60" t="str">
        <f>IF($C49&lt;&gt;"",ViziPartner!$C$9,"")</f>
        <v/>
      </c>
      <c r="Q49" s="60" t="str">
        <f>IF($C49&lt;&gt;"",ViziPartner!$C$10&amp;" "&amp;ViziPartner!$C$11&amp;" "&amp;ViziPartner!$C$12&amp;", "&amp;ViziPartner!$C$13,"")</f>
        <v/>
      </c>
      <c r="R49" s="60" t="str">
        <f>IF($C49&lt;&gt;"",ViziPartner!$C$9,"")</f>
        <v/>
      </c>
      <c r="S49" s="60" t="str">
        <f>IF($C49&lt;&gt;"",ViziPartner!$C$10&amp;" "&amp;ViziPartner!$C$11&amp;" "&amp;ViziPartner!$C$12&amp;", "&amp;ViziPartner!$C$13,"")</f>
        <v/>
      </c>
      <c r="AX49" s="104" t="str">
        <f t="shared" si="6"/>
        <v/>
      </c>
      <c r="BV49" s="60" t="str">
        <f>IF(AND($A49&lt;&gt;"",$A49&lt;&gt;"Kérem válasszon!"),ViziPartner!$C$9,"")</f>
        <v/>
      </c>
      <c r="BW49" s="60" t="str">
        <f>IF(AND($A49&lt;&gt;"",$A49&lt;&gt;"Kérem válasszon!"),ViziPartner!$C$8,"")</f>
        <v/>
      </c>
      <c r="BX49" s="60" t="str">
        <f t="shared" si="7"/>
        <v/>
      </c>
      <c r="BY49" s="60" t="str">
        <f t="shared" si="8"/>
        <v/>
      </c>
      <c r="BZ49" s="60" t="str">
        <f t="shared" si="9"/>
        <v/>
      </c>
      <c r="CA49" s="60" t="str">
        <f>IF(AND($A49&lt;&gt;"",$A49&lt;&gt;"Kérem válasszon!"),ViziPartner!C$73,"")</f>
        <v/>
      </c>
      <c r="CB49" s="107" t="str">
        <f>IF(AND($A49&lt;&gt;"",$A49&lt;&gt;"Kérem válasszon!"),ViziPartner!$C$74,"")</f>
        <v/>
      </c>
    </row>
    <row r="50" spans="3:80">
      <c r="C50" s="57"/>
      <c r="E50" s="69"/>
      <c r="G50" s="60" t="str">
        <f t="shared" si="0"/>
        <v/>
      </c>
      <c r="H50" s="60" t="str">
        <f t="shared" si="1"/>
        <v/>
      </c>
      <c r="I50" s="129" t="str">
        <f t="shared" si="2"/>
        <v/>
      </c>
      <c r="J50" s="129" t="str">
        <f t="shared" si="3"/>
        <v/>
      </c>
      <c r="K50" s="104" t="str">
        <f t="shared" si="4"/>
        <v/>
      </c>
      <c r="O50" s="69" t="str">
        <f t="shared" si="5"/>
        <v/>
      </c>
      <c r="P50" s="60" t="str">
        <f>IF($C50&lt;&gt;"",ViziPartner!$C$9,"")</f>
        <v/>
      </c>
      <c r="Q50" s="60" t="str">
        <f>IF($C50&lt;&gt;"",ViziPartner!$C$10&amp;" "&amp;ViziPartner!$C$11&amp;" "&amp;ViziPartner!$C$12&amp;", "&amp;ViziPartner!$C$13,"")</f>
        <v/>
      </c>
      <c r="R50" s="60" t="str">
        <f>IF($C50&lt;&gt;"",ViziPartner!$C$9,"")</f>
        <v/>
      </c>
      <c r="S50" s="60" t="str">
        <f>IF($C50&lt;&gt;"",ViziPartner!$C$10&amp;" "&amp;ViziPartner!$C$11&amp;" "&amp;ViziPartner!$C$12&amp;", "&amp;ViziPartner!$C$13,"")</f>
        <v/>
      </c>
      <c r="AX50" s="104" t="str">
        <f t="shared" si="6"/>
        <v/>
      </c>
      <c r="BV50" s="60" t="str">
        <f>IF(AND($A50&lt;&gt;"",$A50&lt;&gt;"Kérem válasszon!"),ViziPartner!$C$9,"")</f>
        <v/>
      </c>
      <c r="BW50" s="60" t="str">
        <f>IF(AND($A50&lt;&gt;"",$A50&lt;&gt;"Kérem válasszon!"),ViziPartner!$C$8,"")</f>
        <v/>
      </c>
      <c r="BX50" s="60" t="str">
        <f t="shared" si="7"/>
        <v/>
      </c>
      <c r="BY50" s="60" t="str">
        <f t="shared" si="8"/>
        <v/>
      </c>
      <c r="BZ50" s="60" t="str">
        <f t="shared" si="9"/>
        <v/>
      </c>
      <c r="CA50" s="60" t="str">
        <f>IF(AND($A50&lt;&gt;"",$A50&lt;&gt;"Kérem válasszon!"),ViziPartner!C$73,"")</f>
        <v/>
      </c>
      <c r="CB50" s="107" t="str">
        <f>IF(AND($A50&lt;&gt;"",$A50&lt;&gt;"Kérem válasszon!"),ViziPartner!$C$74,"")</f>
        <v/>
      </c>
    </row>
    <row r="51" spans="3:80">
      <c r="C51" s="57"/>
      <c r="E51" s="69"/>
      <c r="G51" s="60" t="str">
        <f t="shared" si="0"/>
        <v/>
      </c>
      <c r="H51" s="60" t="str">
        <f t="shared" si="1"/>
        <v/>
      </c>
      <c r="I51" s="129" t="str">
        <f t="shared" si="2"/>
        <v/>
      </c>
      <c r="J51" s="129" t="str">
        <f t="shared" si="3"/>
        <v/>
      </c>
      <c r="K51" s="104" t="str">
        <f t="shared" si="4"/>
        <v/>
      </c>
      <c r="O51" s="69" t="str">
        <f t="shared" si="5"/>
        <v/>
      </c>
      <c r="P51" s="60" t="str">
        <f>IF($C51&lt;&gt;"",ViziPartner!$C$9,"")</f>
        <v/>
      </c>
      <c r="Q51" s="60" t="str">
        <f>IF($C51&lt;&gt;"",ViziPartner!$C$10&amp;" "&amp;ViziPartner!$C$11&amp;" "&amp;ViziPartner!$C$12&amp;", "&amp;ViziPartner!$C$13,"")</f>
        <v/>
      </c>
      <c r="R51" s="60" t="str">
        <f>IF($C51&lt;&gt;"",ViziPartner!$C$9,"")</f>
        <v/>
      </c>
      <c r="S51" s="60" t="str">
        <f>IF($C51&lt;&gt;"",ViziPartner!$C$10&amp;" "&amp;ViziPartner!$C$11&amp;" "&amp;ViziPartner!$C$12&amp;", "&amp;ViziPartner!$C$13,"")</f>
        <v/>
      </c>
      <c r="AX51" s="104" t="str">
        <f t="shared" si="6"/>
        <v/>
      </c>
      <c r="BV51" s="60" t="str">
        <f>IF(AND($A51&lt;&gt;"",$A51&lt;&gt;"Kérem válasszon!"),ViziPartner!$C$9,"")</f>
        <v/>
      </c>
      <c r="BW51" s="60" t="str">
        <f>IF(AND($A51&lt;&gt;"",$A51&lt;&gt;"Kérem válasszon!"),ViziPartner!$C$8,"")</f>
        <v/>
      </c>
      <c r="BX51" s="60" t="str">
        <f t="shared" si="7"/>
        <v/>
      </c>
      <c r="BY51" s="60" t="str">
        <f t="shared" si="8"/>
        <v/>
      </c>
      <c r="BZ51" s="60" t="str">
        <f t="shared" si="9"/>
        <v/>
      </c>
      <c r="CA51" s="60" t="str">
        <f>IF(AND($A51&lt;&gt;"",$A51&lt;&gt;"Kérem válasszon!"),ViziPartner!C$73,"")</f>
        <v/>
      </c>
      <c r="CB51" s="107" t="str">
        <f>IF(AND($A51&lt;&gt;"",$A51&lt;&gt;"Kérem válasszon!"),ViziPartner!$C$74,"")</f>
        <v/>
      </c>
    </row>
    <row r="52" spans="3:80">
      <c r="E52" s="69"/>
      <c r="G52" s="60" t="str">
        <f t="shared" si="0"/>
        <v/>
      </c>
      <c r="H52" s="60" t="str">
        <f t="shared" si="1"/>
        <v/>
      </c>
      <c r="I52" s="129" t="str">
        <f t="shared" si="2"/>
        <v/>
      </c>
      <c r="J52" s="129" t="str">
        <f t="shared" si="3"/>
        <v/>
      </c>
      <c r="K52" s="104" t="str">
        <f t="shared" si="4"/>
        <v/>
      </c>
      <c r="O52" s="69" t="str">
        <f t="shared" si="5"/>
        <v/>
      </c>
      <c r="P52" s="60" t="str">
        <f>IF($C52&lt;&gt;"",ViziPartner!$C$9,"")</f>
        <v/>
      </c>
      <c r="Q52" s="60" t="str">
        <f>IF($C52&lt;&gt;"",ViziPartner!$C$10&amp;" "&amp;ViziPartner!$C$11&amp;" "&amp;ViziPartner!$C$12&amp;", "&amp;ViziPartner!$C$13,"")</f>
        <v/>
      </c>
      <c r="R52" s="60" t="str">
        <f>IF($C52&lt;&gt;"",ViziPartner!$C$9,"")</f>
        <v/>
      </c>
      <c r="S52" s="60" t="str">
        <f>IF($C52&lt;&gt;"",ViziPartner!$C$10&amp;" "&amp;ViziPartner!$C$11&amp;" "&amp;ViziPartner!$C$12&amp;", "&amp;ViziPartner!$C$13,"")</f>
        <v/>
      </c>
      <c r="AX52" s="104" t="str">
        <f t="shared" si="6"/>
        <v/>
      </c>
      <c r="BV52" s="60" t="str">
        <f>IF(AND($A52&lt;&gt;"",$A52&lt;&gt;"Kérem válasszon!"),ViziPartner!$C$9,"")</f>
        <v/>
      </c>
      <c r="BW52" s="60" t="str">
        <f>IF(AND($A52&lt;&gt;"",$A52&lt;&gt;"Kérem válasszon!"),ViziPartner!$C$8,"")</f>
        <v/>
      </c>
      <c r="BX52" s="60" t="str">
        <f t="shared" si="7"/>
        <v/>
      </c>
      <c r="BY52" s="60" t="str">
        <f t="shared" si="8"/>
        <v/>
      </c>
      <c r="BZ52" s="60" t="str">
        <f t="shared" si="9"/>
        <v/>
      </c>
      <c r="CA52" s="60" t="str">
        <f>IF(AND($A52&lt;&gt;"",$A52&lt;&gt;"Kérem válasszon!"),ViziPartner!C$73,"")</f>
        <v/>
      </c>
      <c r="CB52" s="107" t="str">
        <f>IF(AND($A52&lt;&gt;"",$A52&lt;&gt;"Kérem válasszon!"),ViziPartner!$C$74,"")</f>
        <v/>
      </c>
    </row>
    <row r="53" spans="3:80">
      <c r="E53" s="69"/>
      <c r="G53" s="60" t="str">
        <f t="shared" si="0"/>
        <v/>
      </c>
      <c r="H53" s="60" t="str">
        <f t="shared" si="1"/>
        <v/>
      </c>
      <c r="I53" s="129" t="str">
        <f t="shared" si="2"/>
        <v/>
      </c>
      <c r="J53" s="129" t="str">
        <f t="shared" si="3"/>
        <v/>
      </c>
      <c r="K53" s="104" t="str">
        <f t="shared" si="4"/>
        <v/>
      </c>
      <c r="O53" s="69" t="str">
        <f t="shared" si="5"/>
        <v/>
      </c>
      <c r="P53" s="60" t="str">
        <f>IF($C53&lt;&gt;"",ViziPartner!$C$9,"")</f>
        <v/>
      </c>
      <c r="Q53" s="60" t="str">
        <f>IF($C53&lt;&gt;"",ViziPartner!$C$10&amp;" "&amp;ViziPartner!$C$11&amp;" "&amp;ViziPartner!$C$12&amp;", "&amp;ViziPartner!$C$13,"")</f>
        <v/>
      </c>
      <c r="R53" s="60" t="str">
        <f>IF($C53&lt;&gt;"",ViziPartner!$C$9,"")</f>
        <v/>
      </c>
      <c r="S53" s="60" t="str">
        <f>IF($C53&lt;&gt;"",ViziPartner!$C$10&amp;" "&amp;ViziPartner!$C$11&amp;" "&amp;ViziPartner!$C$12&amp;", "&amp;ViziPartner!$C$13,"")</f>
        <v/>
      </c>
      <c r="AX53" s="104" t="str">
        <f t="shared" si="6"/>
        <v/>
      </c>
      <c r="BV53" s="60" t="str">
        <f>IF(AND($A53&lt;&gt;"",$A53&lt;&gt;"Kérem válasszon!"),ViziPartner!$C$9,"")</f>
        <v/>
      </c>
      <c r="BW53" s="60" t="str">
        <f>IF(AND($A53&lt;&gt;"",$A53&lt;&gt;"Kérem válasszon!"),ViziPartner!$C$8,"")</f>
        <v/>
      </c>
      <c r="BX53" s="60" t="str">
        <f t="shared" si="7"/>
        <v/>
      </c>
      <c r="BY53" s="60" t="str">
        <f t="shared" si="8"/>
        <v/>
      </c>
      <c r="BZ53" s="60" t="str">
        <f t="shared" si="9"/>
        <v/>
      </c>
      <c r="CA53" s="60" t="str">
        <f>IF(AND($A53&lt;&gt;"",$A53&lt;&gt;"Kérem válasszon!"),ViziPartner!C$73,"")</f>
        <v/>
      </c>
      <c r="CB53" s="107" t="str">
        <f>IF(AND($A53&lt;&gt;"",$A53&lt;&gt;"Kérem válasszon!"),ViziPartner!$C$74,"")</f>
        <v/>
      </c>
    </row>
    <row r="54" spans="3:80">
      <c r="E54" s="69"/>
      <c r="G54" s="60" t="str">
        <f t="shared" si="0"/>
        <v/>
      </c>
      <c r="H54" s="60" t="str">
        <f t="shared" si="1"/>
        <v/>
      </c>
      <c r="I54" s="129" t="str">
        <f t="shared" si="2"/>
        <v/>
      </c>
      <c r="J54" s="129" t="str">
        <f t="shared" si="3"/>
        <v/>
      </c>
      <c r="K54" s="104" t="str">
        <f t="shared" si="4"/>
        <v/>
      </c>
      <c r="O54" s="69" t="str">
        <f t="shared" si="5"/>
        <v/>
      </c>
      <c r="P54" s="60" t="str">
        <f>IF($C54&lt;&gt;"",ViziPartner!$C$9,"")</f>
        <v/>
      </c>
      <c r="Q54" s="60" t="str">
        <f>IF($C54&lt;&gt;"",ViziPartner!$C$10&amp;" "&amp;ViziPartner!$C$11&amp;" "&amp;ViziPartner!$C$12&amp;", "&amp;ViziPartner!$C$13,"")</f>
        <v/>
      </c>
      <c r="R54" s="60" t="str">
        <f>IF($C54&lt;&gt;"",ViziPartner!$C$9,"")</f>
        <v/>
      </c>
      <c r="S54" s="60" t="str">
        <f>IF($C54&lt;&gt;"",ViziPartner!$C$10&amp;" "&amp;ViziPartner!$C$11&amp;" "&amp;ViziPartner!$C$12&amp;", "&amp;ViziPartner!$C$13,"")</f>
        <v/>
      </c>
      <c r="AX54" s="104" t="str">
        <f t="shared" si="6"/>
        <v/>
      </c>
      <c r="BV54" s="60" t="str">
        <f>IF(AND($A54&lt;&gt;"",$A54&lt;&gt;"Kérem válasszon!"),ViziPartner!$C$9,"")</f>
        <v/>
      </c>
      <c r="BW54" s="60" t="str">
        <f>IF(AND($A54&lt;&gt;"",$A54&lt;&gt;"Kérem válasszon!"),ViziPartner!$C$8,"")</f>
        <v/>
      </c>
      <c r="BX54" s="60" t="str">
        <f t="shared" si="7"/>
        <v/>
      </c>
      <c r="BY54" s="60" t="str">
        <f t="shared" si="8"/>
        <v/>
      </c>
      <c r="BZ54" s="60" t="str">
        <f t="shared" si="9"/>
        <v/>
      </c>
      <c r="CA54" s="60" t="str">
        <f>IF(AND($A54&lt;&gt;"",$A54&lt;&gt;"Kérem válasszon!"),ViziPartner!C$73,"")</f>
        <v/>
      </c>
      <c r="CB54" s="107" t="str">
        <f>IF(AND($A54&lt;&gt;"",$A54&lt;&gt;"Kérem válasszon!"),ViziPartner!$C$74,"")</f>
        <v/>
      </c>
    </row>
    <row r="55" spans="3:80">
      <c r="E55" s="69"/>
      <c r="G55" s="60" t="str">
        <f t="shared" si="0"/>
        <v/>
      </c>
      <c r="H55" s="60" t="str">
        <f t="shared" si="1"/>
        <v/>
      </c>
      <c r="I55" s="129" t="str">
        <f t="shared" si="2"/>
        <v/>
      </c>
      <c r="J55" s="129" t="str">
        <f t="shared" si="3"/>
        <v/>
      </c>
      <c r="K55" s="104" t="str">
        <f t="shared" si="4"/>
        <v/>
      </c>
      <c r="O55" s="69" t="str">
        <f t="shared" si="5"/>
        <v/>
      </c>
      <c r="P55" s="60" t="str">
        <f>IF($C55&lt;&gt;"",ViziPartner!$C$9,"")</f>
        <v/>
      </c>
      <c r="Q55" s="60" t="str">
        <f>IF($C55&lt;&gt;"",ViziPartner!$C$10&amp;" "&amp;ViziPartner!$C$11&amp;" "&amp;ViziPartner!$C$12&amp;", "&amp;ViziPartner!$C$13,"")</f>
        <v/>
      </c>
      <c r="R55" s="60" t="str">
        <f>IF($C55&lt;&gt;"",ViziPartner!$C$9,"")</f>
        <v/>
      </c>
      <c r="S55" s="60" t="str">
        <f>IF($C55&lt;&gt;"",ViziPartner!$C$10&amp;" "&amp;ViziPartner!$C$11&amp;" "&amp;ViziPartner!$C$12&amp;", "&amp;ViziPartner!$C$13,"")</f>
        <v/>
      </c>
      <c r="AX55" s="104" t="str">
        <f t="shared" si="6"/>
        <v/>
      </c>
      <c r="BV55" s="60" t="str">
        <f>IF(AND($A55&lt;&gt;"",$A55&lt;&gt;"Kérem válasszon!"),ViziPartner!$C$9,"")</f>
        <v/>
      </c>
      <c r="BW55" s="60" t="str">
        <f>IF(AND($A55&lt;&gt;"",$A55&lt;&gt;"Kérem válasszon!"),ViziPartner!$C$8,"")</f>
        <v/>
      </c>
      <c r="BX55" s="60" t="str">
        <f t="shared" si="7"/>
        <v/>
      </c>
      <c r="BY55" s="60" t="str">
        <f t="shared" si="8"/>
        <v/>
      </c>
      <c r="BZ55" s="60" t="str">
        <f t="shared" si="9"/>
        <v/>
      </c>
      <c r="CA55" s="60" t="str">
        <f>IF(AND($A55&lt;&gt;"",$A55&lt;&gt;"Kérem válasszon!"),ViziPartner!C$73,"")</f>
        <v/>
      </c>
      <c r="CB55" s="107" t="str">
        <f>IF(AND($A55&lt;&gt;"",$A55&lt;&gt;"Kérem válasszon!"),ViziPartner!$C$74,"")</f>
        <v/>
      </c>
    </row>
    <row r="56" spans="3:80">
      <c r="E56" s="69"/>
      <c r="G56" s="60" t="str">
        <f t="shared" si="0"/>
        <v/>
      </c>
      <c r="H56" s="60" t="str">
        <f t="shared" si="1"/>
        <v/>
      </c>
      <c r="I56" s="129" t="str">
        <f t="shared" si="2"/>
        <v/>
      </c>
      <c r="J56" s="129" t="str">
        <f t="shared" si="3"/>
        <v/>
      </c>
      <c r="K56" s="104" t="str">
        <f t="shared" si="4"/>
        <v/>
      </c>
      <c r="O56" s="69" t="str">
        <f t="shared" si="5"/>
        <v/>
      </c>
      <c r="P56" s="60" t="str">
        <f>IF($C56&lt;&gt;"",ViziPartner!$C$9,"")</f>
        <v/>
      </c>
      <c r="Q56" s="60" t="str">
        <f>IF($C56&lt;&gt;"",ViziPartner!$C$10&amp;" "&amp;ViziPartner!$C$11&amp;" "&amp;ViziPartner!$C$12&amp;", "&amp;ViziPartner!$C$13,"")</f>
        <v/>
      </c>
      <c r="R56" s="60" t="str">
        <f>IF($C56&lt;&gt;"",ViziPartner!$C$9,"")</f>
        <v/>
      </c>
      <c r="S56" s="60" t="str">
        <f>IF($C56&lt;&gt;"",ViziPartner!$C$10&amp;" "&amp;ViziPartner!$C$11&amp;" "&amp;ViziPartner!$C$12&amp;", "&amp;ViziPartner!$C$13,"")</f>
        <v/>
      </c>
      <c r="AX56" s="104" t="str">
        <f t="shared" si="6"/>
        <v/>
      </c>
      <c r="BV56" s="60" t="str">
        <f>IF(AND($A56&lt;&gt;"",$A56&lt;&gt;"Kérem válasszon!"),ViziPartner!$C$9,"")</f>
        <v/>
      </c>
      <c r="BW56" s="60" t="str">
        <f>IF(AND($A56&lt;&gt;"",$A56&lt;&gt;"Kérem válasszon!"),ViziPartner!$C$8,"")</f>
        <v/>
      </c>
      <c r="BX56" s="60" t="str">
        <f t="shared" si="7"/>
        <v/>
      </c>
      <c r="BY56" s="60" t="str">
        <f t="shared" si="8"/>
        <v/>
      </c>
      <c r="BZ56" s="60" t="str">
        <f t="shared" si="9"/>
        <v/>
      </c>
      <c r="CA56" s="60" t="str">
        <f>IF(AND($A56&lt;&gt;"",$A56&lt;&gt;"Kérem válasszon!"),ViziPartner!C$73,"")</f>
        <v/>
      </c>
      <c r="CB56" s="107" t="str">
        <f>IF(AND($A56&lt;&gt;"",$A56&lt;&gt;"Kérem válasszon!"),ViziPartner!$C$74,"")</f>
        <v/>
      </c>
    </row>
    <row r="57" spans="3:80">
      <c r="E57" s="69"/>
      <c r="G57" s="60" t="str">
        <f t="shared" si="0"/>
        <v/>
      </c>
      <c r="H57" s="60" t="str">
        <f t="shared" si="1"/>
        <v/>
      </c>
      <c r="I57" s="129" t="str">
        <f t="shared" si="2"/>
        <v/>
      </c>
      <c r="J57" s="129" t="str">
        <f t="shared" si="3"/>
        <v/>
      </c>
      <c r="K57" s="104" t="str">
        <f t="shared" si="4"/>
        <v/>
      </c>
      <c r="O57" s="69" t="str">
        <f t="shared" si="5"/>
        <v/>
      </c>
      <c r="P57" s="60" t="str">
        <f>IF($C57&lt;&gt;"",ViziPartner!$C$9,"")</f>
        <v/>
      </c>
      <c r="Q57" s="60" t="str">
        <f>IF($C57&lt;&gt;"",ViziPartner!$C$10&amp;" "&amp;ViziPartner!$C$11&amp;" "&amp;ViziPartner!$C$12&amp;", "&amp;ViziPartner!$C$13,"")</f>
        <v/>
      </c>
      <c r="R57" s="60" t="str">
        <f>IF($C57&lt;&gt;"",ViziPartner!$C$9,"")</f>
        <v/>
      </c>
      <c r="S57" s="60" t="str">
        <f>IF($C57&lt;&gt;"",ViziPartner!$C$10&amp;" "&amp;ViziPartner!$C$11&amp;" "&amp;ViziPartner!$C$12&amp;", "&amp;ViziPartner!$C$13,"")</f>
        <v/>
      </c>
      <c r="AX57" s="104" t="str">
        <f t="shared" si="6"/>
        <v/>
      </c>
      <c r="BV57" s="60" t="str">
        <f>IF(AND($A57&lt;&gt;"",$A57&lt;&gt;"Kérem válasszon!"),ViziPartner!$C$9,"")</f>
        <v/>
      </c>
      <c r="BW57" s="60" t="str">
        <f>IF(AND($A57&lt;&gt;"",$A57&lt;&gt;"Kérem válasszon!"),ViziPartner!$C$8,"")</f>
        <v/>
      </c>
      <c r="BX57" s="60" t="str">
        <f t="shared" si="7"/>
        <v/>
      </c>
      <c r="BY57" s="60" t="str">
        <f t="shared" si="8"/>
        <v/>
      </c>
      <c r="BZ57" s="60" t="str">
        <f t="shared" si="9"/>
        <v/>
      </c>
      <c r="CA57" s="60" t="str">
        <f>IF(AND($A57&lt;&gt;"",$A57&lt;&gt;"Kérem válasszon!"),ViziPartner!C$73,"")</f>
        <v/>
      </c>
      <c r="CB57" s="107" t="str">
        <f>IF(AND($A57&lt;&gt;"",$A57&lt;&gt;"Kérem válasszon!"),ViziPartner!$C$74,"")</f>
        <v/>
      </c>
    </row>
    <row r="58" spans="3:80">
      <c r="E58" s="69"/>
      <c r="G58" s="60" t="str">
        <f t="shared" si="0"/>
        <v/>
      </c>
      <c r="H58" s="60" t="str">
        <f t="shared" si="1"/>
        <v/>
      </c>
      <c r="I58" s="129" t="str">
        <f t="shared" si="2"/>
        <v/>
      </c>
      <c r="J58" s="129" t="str">
        <f t="shared" si="3"/>
        <v/>
      </c>
      <c r="K58" s="104" t="str">
        <f t="shared" si="4"/>
        <v/>
      </c>
      <c r="O58" s="69" t="str">
        <f t="shared" si="5"/>
        <v/>
      </c>
      <c r="P58" s="60" t="str">
        <f>IF($C58&lt;&gt;"",ViziPartner!$C$9,"")</f>
        <v/>
      </c>
      <c r="Q58" s="60" t="str">
        <f>IF($C58&lt;&gt;"",ViziPartner!$C$10&amp;" "&amp;ViziPartner!$C$11&amp;" "&amp;ViziPartner!$C$12&amp;", "&amp;ViziPartner!$C$13,"")</f>
        <v/>
      </c>
      <c r="R58" s="60" t="str">
        <f>IF($C58&lt;&gt;"",ViziPartner!$C$9,"")</f>
        <v/>
      </c>
      <c r="S58" s="60" t="str">
        <f>IF($C58&lt;&gt;"",ViziPartner!$C$10&amp;" "&amp;ViziPartner!$C$11&amp;" "&amp;ViziPartner!$C$12&amp;", "&amp;ViziPartner!$C$13,"")</f>
        <v/>
      </c>
      <c r="AX58" s="104" t="str">
        <f t="shared" si="6"/>
        <v/>
      </c>
      <c r="BV58" s="60" t="str">
        <f>IF(AND($A58&lt;&gt;"",$A58&lt;&gt;"Kérem válasszon!"),ViziPartner!$C$9,"")</f>
        <v/>
      </c>
      <c r="BW58" s="60" t="str">
        <f>IF(AND($A58&lt;&gt;"",$A58&lt;&gt;"Kérem válasszon!"),ViziPartner!$C$8,"")</f>
        <v/>
      </c>
      <c r="BX58" s="60" t="str">
        <f t="shared" si="7"/>
        <v/>
      </c>
      <c r="BY58" s="60" t="str">
        <f t="shared" si="8"/>
        <v/>
      </c>
      <c r="BZ58" s="60" t="str">
        <f t="shared" si="9"/>
        <v/>
      </c>
      <c r="CA58" s="60" t="str">
        <f>IF(AND($A58&lt;&gt;"",$A58&lt;&gt;"Kérem válasszon!"),ViziPartner!C$73,"")</f>
        <v/>
      </c>
      <c r="CB58" s="107" t="str">
        <f>IF(AND($A58&lt;&gt;"",$A58&lt;&gt;"Kérem válasszon!"),ViziPartner!$C$74,"")</f>
        <v/>
      </c>
    </row>
    <row r="59" spans="3:80">
      <c r="E59" s="69"/>
      <c r="G59" s="60" t="str">
        <f t="shared" si="0"/>
        <v/>
      </c>
      <c r="H59" s="60" t="str">
        <f t="shared" si="1"/>
        <v/>
      </c>
      <c r="I59" s="129" t="str">
        <f t="shared" si="2"/>
        <v/>
      </c>
      <c r="J59" s="129" t="str">
        <f t="shared" si="3"/>
        <v/>
      </c>
      <c r="K59" s="104" t="str">
        <f t="shared" si="4"/>
        <v/>
      </c>
      <c r="O59" s="69" t="str">
        <f t="shared" si="5"/>
        <v/>
      </c>
      <c r="P59" s="60" t="str">
        <f>IF($C59&lt;&gt;"",ViziPartner!$C$9,"")</f>
        <v/>
      </c>
      <c r="Q59" s="60" t="str">
        <f>IF($C59&lt;&gt;"",ViziPartner!$C$10&amp;" "&amp;ViziPartner!$C$11&amp;" "&amp;ViziPartner!$C$12&amp;", "&amp;ViziPartner!$C$13,"")</f>
        <v/>
      </c>
      <c r="R59" s="60" t="str">
        <f>IF($C59&lt;&gt;"",ViziPartner!$C$9,"")</f>
        <v/>
      </c>
      <c r="S59" s="60" t="str">
        <f>IF($C59&lt;&gt;"",ViziPartner!$C$10&amp;" "&amp;ViziPartner!$C$11&amp;" "&amp;ViziPartner!$C$12&amp;", "&amp;ViziPartner!$C$13,"")</f>
        <v/>
      </c>
      <c r="AX59" s="104" t="str">
        <f t="shared" si="6"/>
        <v/>
      </c>
      <c r="BV59" s="60" t="str">
        <f>IF(AND($A59&lt;&gt;"",$A59&lt;&gt;"Kérem válasszon!"),ViziPartner!$C$9,"")</f>
        <v/>
      </c>
      <c r="BW59" s="60" t="str">
        <f>IF(AND($A59&lt;&gt;"",$A59&lt;&gt;"Kérem válasszon!"),ViziPartner!$C$8,"")</f>
        <v/>
      </c>
      <c r="BX59" s="60" t="str">
        <f t="shared" si="7"/>
        <v/>
      </c>
      <c r="BY59" s="60" t="str">
        <f t="shared" si="8"/>
        <v/>
      </c>
      <c r="BZ59" s="60" t="str">
        <f t="shared" si="9"/>
        <v/>
      </c>
      <c r="CA59" s="60" t="str">
        <f>IF(AND($A59&lt;&gt;"",$A59&lt;&gt;"Kérem válasszon!"),ViziPartner!C$73,"")</f>
        <v/>
      </c>
      <c r="CB59" s="107" t="str">
        <f>IF(AND($A59&lt;&gt;"",$A59&lt;&gt;"Kérem válasszon!"),ViziPartner!$C$74,"")</f>
        <v/>
      </c>
    </row>
    <row r="60" spans="3:80">
      <c r="E60" s="69"/>
      <c r="G60" s="60" t="str">
        <f t="shared" si="0"/>
        <v/>
      </c>
      <c r="H60" s="60" t="str">
        <f t="shared" si="1"/>
        <v/>
      </c>
      <c r="I60" s="129" t="str">
        <f t="shared" si="2"/>
        <v/>
      </c>
      <c r="J60" s="129" t="str">
        <f t="shared" si="3"/>
        <v/>
      </c>
      <c r="K60" s="104" t="str">
        <f t="shared" si="4"/>
        <v/>
      </c>
      <c r="O60" s="69" t="str">
        <f t="shared" si="5"/>
        <v/>
      </c>
      <c r="P60" s="60" t="str">
        <f>IF($C60&lt;&gt;"",ViziPartner!$C$9,"")</f>
        <v/>
      </c>
      <c r="Q60" s="60" t="str">
        <f>IF($C60&lt;&gt;"",ViziPartner!$C$10&amp;" "&amp;ViziPartner!$C$11&amp;" "&amp;ViziPartner!$C$12&amp;", "&amp;ViziPartner!$C$13,"")</f>
        <v/>
      </c>
      <c r="R60" s="60" t="str">
        <f>IF($C60&lt;&gt;"",ViziPartner!$C$9,"")</f>
        <v/>
      </c>
      <c r="S60" s="60" t="str">
        <f>IF($C60&lt;&gt;"",ViziPartner!$C$10&amp;" "&amp;ViziPartner!$C$11&amp;" "&amp;ViziPartner!$C$12&amp;", "&amp;ViziPartner!$C$13,"")</f>
        <v/>
      </c>
      <c r="AX60" s="104" t="str">
        <f t="shared" si="6"/>
        <v/>
      </c>
      <c r="BV60" s="60" t="str">
        <f>IF(AND($A60&lt;&gt;"",$A60&lt;&gt;"Kérem válasszon!"),ViziPartner!$C$9,"")</f>
        <v/>
      </c>
      <c r="BW60" s="60" t="str">
        <f>IF(AND($A60&lt;&gt;"",$A60&lt;&gt;"Kérem válasszon!"),ViziPartner!$C$8,"")</f>
        <v/>
      </c>
      <c r="BX60" s="60" t="str">
        <f t="shared" si="7"/>
        <v/>
      </c>
      <c r="BY60" s="60" t="str">
        <f t="shared" si="8"/>
        <v/>
      </c>
      <c r="BZ60" s="60" t="str">
        <f t="shared" si="9"/>
        <v/>
      </c>
      <c r="CA60" s="60" t="str">
        <f>IF(AND($A60&lt;&gt;"",$A60&lt;&gt;"Kérem válasszon!"),ViziPartner!C$73,"")</f>
        <v/>
      </c>
      <c r="CB60" s="107" t="str">
        <f>IF(AND($A60&lt;&gt;"",$A60&lt;&gt;"Kérem válasszon!"),ViziPartner!$C$74,"")</f>
        <v/>
      </c>
    </row>
    <row r="61" spans="3:80">
      <c r="E61" s="69"/>
      <c r="G61" s="60" t="str">
        <f t="shared" si="0"/>
        <v/>
      </c>
      <c r="H61" s="60" t="str">
        <f t="shared" si="1"/>
        <v/>
      </c>
      <c r="I61" s="129" t="str">
        <f t="shared" si="2"/>
        <v/>
      </c>
      <c r="J61" s="129" t="str">
        <f t="shared" si="3"/>
        <v/>
      </c>
      <c r="K61" s="104" t="str">
        <f t="shared" si="4"/>
        <v/>
      </c>
      <c r="O61" s="69" t="str">
        <f t="shared" si="5"/>
        <v/>
      </c>
      <c r="P61" s="60" t="str">
        <f>IF($C61&lt;&gt;"",ViziPartner!$C$9,"")</f>
        <v/>
      </c>
      <c r="Q61" s="60" t="str">
        <f>IF($C61&lt;&gt;"",ViziPartner!$C$10&amp;" "&amp;ViziPartner!$C$11&amp;" "&amp;ViziPartner!$C$12&amp;", "&amp;ViziPartner!$C$13,"")</f>
        <v/>
      </c>
      <c r="R61" s="60" t="str">
        <f>IF($C61&lt;&gt;"",ViziPartner!$C$9,"")</f>
        <v/>
      </c>
      <c r="S61" s="60" t="str">
        <f>IF($C61&lt;&gt;"",ViziPartner!$C$10&amp;" "&amp;ViziPartner!$C$11&amp;" "&amp;ViziPartner!$C$12&amp;", "&amp;ViziPartner!$C$13,"")</f>
        <v/>
      </c>
      <c r="AX61" s="104" t="str">
        <f t="shared" si="6"/>
        <v/>
      </c>
      <c r="BV61" s="60" t="str">
        <f>IF(AND($A61&lt;&gt;"",$A61&lt;&gt;"Kérem válasszon!"),ViziPartner!$C$9,"")</f>
        <v/>
      </c>
      <c r="BW61" s="60" t="str">
        <f>IF(AND($A61&lt;&gt;"",$A61&lt;&gt;"Kérem válasszon!"),ViziPartner!$C$8,"")</f>
        <v/>
      </c>
      <c r="BX61" s="60" t="str">
        <f t="shared" si="7"/>
        <v/>
      </c>
      <c r="BY61" s="60" t="str">
        <f t="shared" si="8"/>
        <v/>
      </c>
      <c r="BZ61" s="60" t="str">
        <f t="shared" si="9"/>
        <v/>
      </c>
      <c r="CA61" s="60" t="str">
        <f>IF(AND($A61&lt;&gt;"",$A61&lt;&gt;"Kérem válasszon!"),ViziPartner!C$73,"")</f>
        <v/>
      </c>
      <c r="CB61" s="107" t="str">
        <f>IF(AND($A61&lt;&gt;"",$A61&lt;&gt;"Kérem válasszon!"),ViziPartner!$C$74,"")</f>
        <v/>
      </c>
    </row>
    <row r="62" spans="3:80">
      <c r="E62" s="69"/>
      <c r="G62" s="60" t="str">
        <f t="shared" si="0"/>
        <v/>
      </c>
      <c r="H62" s="60" t="str">
        <f t="shared" si="1"/>
        <v/>
      </c>
      <c r="I62" s="129" t="str">
        <f t="shared" si="2"/>
        <v/>
      </c>
      <c r="J62" s="129" t="str">
        <f t="shared" si="3"/>
        <v/>
      </c>
      <c r="K62" s="104" t="str">
        <f t="shared" si="4"/>
        <v/>
      </c>
      <c r="O62" s="69" t="str">
        <f t="shared" si="5"/>
        <v/>
      </c>
      <c r="P62" s="60" t="str">
        <f>IF($C62&lt;&gt;"",ViziPartner!$C$9,"")</f>
        <v/>
      </c>
      <c r="Q62" s="60" t="str">
        <f>IF($C62&lt;&gt;"",ViziPartner!$C$10&amp;" "&amp;ViziPartner!$C$11&amp;" "&amp;ViziPartner!$C$12&amp;", "&amp;ViziPartner!$C$13,"")</f>
        <v/>
      </c>
      <c r="R62" s="60" t="str">
        <f>IF($C62&lt;&gt;"",ViziPartner!$C$9,"")</f>
        <v/>
      </c>
      <c r="S62" s="60" t="str">
        <f>IF($C62&lt;&gt;"",ViziPartner!$C$10&amp;" "&amp;ViziPartner!$C$11&amp;" "&amp;ViziPartner!$C$12&amp;", "&amp;ViziPartner!$C$13,"")</f>
        <v/>
      </c>
      <c r="AX62" s="104" t="str">
        <f t="shared" si="6"/>
        <v/>
      </c>
      <c r="BV62" s="60" t="str">
        <f>IF(AND($A62&lt;&gt;"",$A62&lt;&gt;"Kérem válasszon!"),ViziPartner!$C$9,"")</f>
        <v/>
      </c>
      <c r="BW62" s="60" t="str">
        <f>IF(AND($A62&lt;&gt;"",$A62&lt;&gt;"Kérem válasszon!"),ViziPartner!$C$8,"")</f>
        <v/>
      </c>
      <c r="BX62" s="60" t="str">
        <f t="shared" si="7"/>
        <v/>
      </c>
      <c r="BY62" s="60" t="str">
        <f t="shared" si="8"/>
        <v/>
      </c>
      <c r="BZ62" s="60" t="str">
        <f t="shared" si="9"/>
        <v/>
      </c>
      <c r="CA62" s="60" t="str">
        <f>IF(AND($A62&lt;&gt;"",$A62&lt;&gt;"Kérem válasszon!"),ViziPartner!C$73,"")</f>
        <v/>
      </c>
      <c r="CB62" s="107" t="str">
        <f>IF(AND($A62&lt;&gt;"",$A62&lt;&gt;"Kérem válasszon!"),ViziPartner!$C$74,"")</f>
        <v/>
      </c>
    </row>
    <row r="63" spans="3:80">
      <c r="E63" s="69"/>
      <c r="G63" s="60" t="str">
        <f t="shared" si="0"/>
        <v/>
      </c>
      <c r="H63" s="60" t="str">
        <f t="shared" si="1"/>
        <v/>
      </c>
      <c r="I63" s="129" t="str">
        <f t="shared" si="2"/>
        <v/>
      </c>
      <c r="J63" s="129" t="str">
        <f t="shared" si="3"/>
        <v/>
      </c>
      <c r="K63" s="104" t="str">
        <f t="shared" si="4"/>
        <v/>
      </c>
      <c r="O63" s="69" t="str">
        <f t="shared" si="5"/>
        <v/>
      </c>
      <c r="P63" s="60" t="str">
        <f>IF($C63&lt;&gt;"",ViziPartner!$C$9,"")</f>
        <v/>
      </c>
      <c r="Q63" s="60" t="str">
        <f>IF($C63&lt;&gt;"",ViziPartner!$C$10&amp;" "&amp;ViziPartner!$C$11&amp;" "&amp;ViziPartner!$C$12&amp;", "&amp;ViziPartner!$C$13,"")</f>
        <v/>
      </c>
      <c r="R63" s="60" t="str">
        <f>IF($C63&lt;&gt;"",ViziPartner!$C$9,"")</f>
        <v/>
      </c>
      <c r="S63" s="60" t="str">
        <f>IF($C63&lt;&gt;"",ViziPartner!$C$10&amp;" "&amp;ViziPartner!$C$11&amp;" "&amp;ViziPartner!$C$12&amp;", "&amp;ViziPartner!$C$13,"")</f>
        <v/>
      </c>
      <c r="AX63" s="104" t="str">
        <f t="shared" si="6"/>
        <v/>
      </c>
      <c r="BV63" s="60" t="str">
        <f>IF(AND($A63&lt;&gt;"",$A63&lt;&gt;"Kérem válasszon!"),ViziPartner!$C$9,"")</f>
        <v/>
      </c>
      <c r="BW63" s="60" t="str">
        <f>IF(AND($A63&lt;&gt;"",$A63&lt;&gt;"Kérem válasszon!"),ViziPartner!$C$8,"")</f>
        <v/>
      </c>
      <c r="BX63" s="60" t="str">
        <f t="shared" si="7"/>
        <v/>
      </c>
      <c r="BY63" s="60" t="str">
        <f t="shared" si="8"/>
        <v/>
      </c>
      <c r="BZ63" s="60" t="str">
        <f t="shared" si="9"/>
        <v/>
      </c>
      <c r="CA63" s="60" t="str">
        <f>IF(AND($A63&lt;&gt;"",$A63&lt;&gt;"Kérem válasszon!"),ViziPartner!C$73,"")</f>
        <v/>
      </c>
      <c r="CB63" s="107" t="str">
        <f>IF(AND($A63&lt;&gt;"",$A63&lt;&gt;"Kérem válasszon!"),ViziPartner!$C$74,"")</f>
        <v/>
      </c>
    </row>
    <row r="64" spans="3:80">
      <c r="E64" s="69"/>
      <c r="G64" s="60" t="str">
        <f t="shared" si="0"/>
        <v/>
      </c>
      <c r="H64" s="60" t="str">
        <f t="shared" si="1"/>
        <v/>
      </c>
      <c r="I64" s="129" t="str">
        <f t="shared" si="2"/>
        <v/>
      </c>
      <c r="J64" s="129" t="str">
        <f t="shared" si="3"/>
        <v/>
      </c>
      <c r="K64" s="104" t="str">
        <f t="shared" si="4"/>
        <v/>
      </c>
      <c r="O64" s="69" t="str">
        <f t="shared" si="5"/>
        <v/>
      </c>
      <c r="P64" s="60" t="str">
        <f>IF($C64&lt;&gt;"",ViziPartner!$C$9,"")</f>
        <v/>
      </c>
      <c r="Q64" s="60" t="str">
        <f>IF($C64&lt;&gt;"",ViziPartner!$C$10&amp;" "&amp;ViziPartner!$C$11&amp;" "&amp;ViziPartner!$C$12&amp;", "&amp;ViziPartner!$C$13,"")</f>
        <v/>
      </c>
      <c r="R64" s="60" t="str">
        <f>IF($C64&lt;&gt;"",ViziPartner!$C$9,"")</f>
        <v/>
      </c>
      <c r="S64" s="60" t="str">
        <f>IF($C64&lt;&gt;"",ViziPartner!$C$10&amp;" "&amp;ViziPartner!$C$11&amp;" "&amp;ViziPartner!$C$12&amp;", "&amp;ViziPartner!$C$13,"")</f>
        <v/>
      </c>
      <c r="AX64" s="104" t="str">
        <f t="shared" si="6"/>
        <v/>
      </c>
      <c r="BV64" s="60" t="str">
        <f>IF(AND($A64&lt;&gt;"",$A64&lt;&gt;"Kérem válasszon!"),ViziPartner!$C$9,"")</f>
        <v/>
      </c>
      <c r="BW64" s="60" t="str">
        <f>IF(AND($A64&lt;&gt;"",$A64&lt;&gt;"Kérem válasszon!"),ViziPartner!$C$8,"")</f>
        <v/>
      </c>
      <c r="BX64" s="60" t="str">
        <f t="shared" si="7"/>
        <v/>
      </c>
      <c r="BY64" s="60" t="str">
        <f t="shared" si="8"/>
        <v/>
      </c>
      <c r="BZ64" s="60" t="str">
        <f t="shared" si="9"/>
        <v/>
      </c>
      <c r="CA64" s="60" t="str">
        <f>IF(AND($A64&lt;&gt;"",$A64&lt;&gt;"Kérem válasszon!"),ViziPartner!C$73,"")</f>
        <v/>
      </c>
      <c r="CB64" s="107" t="str">
        <f>IF(AND($A64&lt;&gt;"",$A64&lt;&gt;"Kérem válasszon!"),ViziPartner!$C$74,"")</f>
        <v/>
      </c>
    </row>
    <row r="65" spans="5:80">
      <c r="E65" s="69"/>
      <c r="G65" s="60" t="str">
        <f t="shared" si="0"/>
        <v/>
      </c>
      <c r="H65" s="60" t="str">
        <f t="shared" si="1"/>
        <v/>
      </c>
      <c r="I65" s="129" t="str">
        <f t="shared" si="2"/>
        <v/>
      </c>
      <c r="J65" s="129" t="str">
        <f t="shared" si="3"/>
        <v/>
      </c>
      <c r="K65" s="104" t="str">
        <f t="shared" si="4"/>
        <v/>
      </c>
      <c r="O65" s="69" t="str">
        <f t="shared" si="5"/>
        <v/>
      </c>
      <c r="P65" s="60" t="str">
        <f>IF($C65&lt;&gt;"",ViziPartner!$C$9,"")</f>
        <v/>
      </c>
      <c r="Q65" s="60" t="str">
        <f>IF($C65&lt;&gt;"",ViziPartner!$C$10&amp;" "&amp;ViziPartner!$C$11&amp;" "&amp;ViziPartner!$C$12&amp;", "&amp;ViziPartner!$C$13,"")</f>
        <v/>
      </c>
      <c r="R65" s="60" t="str">
        <f>IF($C65&lt;&gt;"",ViziPartner!$C$9,"")</f>
        <v/>
      </c>
      <c r="S65" s="60" t="str">
        <f>IF($C65&lt;&gt;"",ViziPartner!$C$10&amp;" "&amp;ViziPartner!$C$11&amp;" "&amp;ViziPartner!$C$12&amp;", "&amp;ViziPartner!$C$13,"")</f>
        <v/>
      </c>
      <c r="AX65" s="104" t="str">
        <f t="shared" si="6"/>
        <v/>
      </c>
      <c r="BV65" s="60" t="str">
        <f>IF(AND($A65&lt;&gt;"",$A65&lt;&gt;"Kérem válasszon!"),ViziPartner!$C$9,"")</f>
        <v/>
      </c>
      <c r="BW65" s="60" t="str">
        <f>IF(AND($A65&lt;&gt;"",$A65&lt;&gt;"Kérem válasszon!"),ViziPartner!$C$8,"")</f>
        <v/>
      </c>
      <c r="BX65" s="60" t="str">
        <f t="shared" si="7"/>
        <v/>
      </c>
      <c r="BY65" s="60" t="str">
        <f t="shared" si="8"/>
        <v/>
      </c>
      <c r="BZ65" s="60" t="str">
        <f t="shared" si="9"/>
        <v/>
      </c>
      <c r="CA65" s="60" t="str">
        <f>IF(AND($A65&lt;&gt;"",$A65&lt;&gt;"Kérem válasszon!"),ViziPartner!C$73,"")</f>
        <v/>
      </c>
      <c r="CB65" s="107" t="str">
        <f>IF(AND($A65&lt;&gt;"",$A65&lt;&gt;"Kérem válasszon!"),ViziPartner!$C$74,"")</f>
        <v/>
      </c>
    </row>
    <row r="66" spans="5:80">
      <c r="E66" s="69"/>
      <c r="G66" s="60" t="str">
        <f t="shared" ref="G66:G129" si="10">IFERROR(VLOOKUP($F66,Kedvezmény,3),"")</f>
        <v/>
      </c>
      <c r="H66" s="60" t="str">
        <f t="shared" ref="H66:H129" si="11">IFERROR(VLOOKUP($F66,Kedvezmény,2),"")</f>
        <v/>
      </c>
      <c r="I66" s="129" t="str">
        <f t="shared" si="2"/>
        <v/>
      </c>
      <c r="J66" s="129" t="str">
        <f t="shared" si="3"/>
        <v/>
      </c>
      <c r="K66" s="104" t="str">
        <f t="shared" si="4"/>
        <v/>
      </c>
      <c r="O66" s="69" t="str">
        <f t="shared" ref="O66:O129" si="12">IF(C86&lt;&gt;"","Igen","")</f>
        <v/>
      </c>
      <c r="P66" s="60" t="str">
        <f>IF($C66&lt;&gt;"",ViziPartner!$C$9,"")</f>
        <v/>
      </c>
      <c r="Q66" s="60" t="str">
        <f>IF($C66&lt;&gt;"",ViziPartner!$C$10&amp;" "&amp;ViziPartner!$C$11&amp;" "&amp;ViziPartner!$C$12&amp;", "&amp;ViziPartner!$C$13,"")</f>
        <v/>
      </c>
      <c r="R66" s="60" t="str">
        <f>IF($C66&lt;&gt;"",ViziPartner!$C$9,"")</f>
        <v/>
      </c>
      <c r="S66" s="60" t="str">
        <f>IF($C66&lt;&gt;"",ViziPartner!$C$10&amp;" "&amp;ViziPartner!$C$11&amp;" "&amp;ViziPartner!$C$12&amp;", "&amp;ViziPartner!$C$13,"")</f>
        <v/>
      </c>
      <c r="AX66" s="104" t="str">
        <f t="shared" si="6"/>
        <v/>
      </c>
      <c r="BV66" s="60" t="str">
        <f>IF(AND($A66&lt;&gt;"",$A66&lt;&gt;"Kérem válasszon!"),ViziPartner!$C$9,"")</f>
        <v/>
      </c>
      <c r="BW66" s="60" t="str">
        <f>IF(AND($A66&lt;&gt;"",$A66&lt;&gt;"Kérem válasszon!"),ViziPartner!$C$8,"")</f>
        <v/>
      </c>
      <c r="BX66" s="60" t="str">
        <f t="shared" si="7"/>
        <v/>
      </c>
      <c r="BY66" s="60" t="str">
        <f t="shared" si="8"/>
        <v/>
      </c>
      <c r="BZ66" s="60" t="str">
        <f t="shared" si="9"/>
        <v/>
      </c>
      <c r="CA66" s="60" t="str">
        <f>IF(AND($A66&lt;&gt;"",$A66&lt;&gt;"Kérem válasszon!"),ViziPartner!C$73,"")</f>
        <v/>
      </c>
      <c r="CB66" s="107" t="str">
        <f>IF(AND($A66&lt;&gt;"",$A66&lt;&gt;"Kérem válasszon!"),ViziPartner!$C$74,"")</f>
        <v/>
      </c>
    </row>
    <row r="67" spans="5:80">
      <c r="E67" s="69"/>
      <c r="G67" s="60" t="str">
        <f t="shared" si="10"/>
        <v/>
      </c>
      <c r="H67" s="60" t="str">
        <f t="shared" si="11"/>
        <v/>
      </c>
      <c r="I67" s="129" t="str">
        <f t="shared" ref="I67:I130" si="13">IF(AND($A67&lt;&gt;"",$A67&lt;&gt;"kérem válasszon!"),"01.01.","")</f>
        <v/>
      </c>
      <c r="J67" s="129" t="str">
        <f t="shared" ref="J67:J130" si="14">IF(AND($A67&lt;&gt;"",$A67&lt;&gt;"kérem válasszon!"),"12.31.","")</f>
        <v/>
      </c>
      <c r="K67" s="104" t="str">
        <f t="shared" ref="K67:K130" si="15">IF(OR($A67="",$A67="Kérem válasszon!"),"",IF($J67&gt;$I67,$J67-$I67,365-($I67-$J67)))</f>
        <v/>
      </c>
      <c r="O67" s="69" t="str">
        <f t="shared" si="12"/>
        <v/>
      </c>
      <c r="P67" s="60" t="str">
        <f>IF($C67&lt;&gt;"",ViziPartner!$C$9,"")</f>
        <v/>
      </c>
      <c r="Q67" s="60" t="str">
        <f>IF($C67&lt;&gt;"",ViziPartner!$C$10&amp;" "&amp;ViziPartner!$C$11&amp;" "&amp;ViziPartner!$C$12&amp;", "&amp;ViziPartner!$C$13,"")</f>
        <v/>
      </c>
      <c r="R67" s="60" t="str">
        <f>IF($C67&lt;&gt;"",ViziPartner!$C$9,"")</f>
        <v/>
      </c>
      <c r="S67" s="60" t="str">
        <f>IF($C67&lt;&gt;"",ViziPartner!$C$10&amp;" "&amp;ViziPartner!$C$11&amp;" "&amp;ViziPartner!$C$12&amp;", "&amp;ViziPartner!$C$13,"")</f>
        <v/>
      </c>
      <c r="AX67" s="104" t="str">
        <f t="shared" ref="AX67:AX130" si="16">IF($AW67="Nincs Epirb",0,"")</f>
        <v/>
      </c>
      <c r="BV67" s="60" t="str">
        <f>IF(AND($A67&lt;&gt;"",$A67&lt;&gt;"Kérem válasszon!"),ViziPartner!$C$9,"")</f>
        <v/>
      </c>
      <c r="BW67" s="60" t="str">
        <f>IF(AND($A67&lt;&gt;"",$A67&lt;&gt;"Kérem válasszon!"),ViziPartner!$C$8,"")</f>
        <v/>
      </c>
      <c r="BX67" s="60" t="str">
        <f t="shared" ref="BX67:BX130" si="17">IF(AND($A67&lt;&gt;"",$A67&lt;&gt;"Kérem válasszon!",OR(BJ67&lt;&gt;"",BK67&lt;&gt;"",BL67&lt;&gt;"",BM67&lt;&gt;"",BN67&lt;&gt;"",BO67&lt;&gt;"",BP67&lt;&gt;"",BQ67&lt;&gt;"")),1,"")</f>
        <v/>
      </c>
      <c r="BY67" s="60" t="str">
        <f t="shared" ref="BY67:BY130" si="18">IF(AND($A67&lt;&gt;"",$A67&lt;&gt;"Kérem válasszon!",OR(BJ67&lt;&gt;"",BK67&lt;&gt;"",BL67&lt;&gt;"",BM67&lt;&gt;"")),1,"")</f>
        <v/>
      </c>
      <c r="BZ67" s="60" t="str">
        <f t="shared" ref="BZ67:BZ130" si="19">IF(AND($A67&lt;&gt;"",$A67&lt;&gt;"Kérem válasszon!",OR(BP67&lt;&gt;"",BQ67&lt;&gt;"",BR67&lt;&gt;"",BS67&lt;&gt;"")),1,"")</f>
        <v/>
      </c>
      <c r="CA67" s="60" t="str">
        <f>IF(AND($A67&lt;&gt;"",$A67&lt;&gt;"Kérem válasszon!"),ViziPartner!C$73,"")</f>
        <v/>
      </c>
      <c r="CB67" s="107" t="str">
        <f>IF(AND($A67&lt;&gt;"",$A67&lt;&gt;"Kérem válasszon!"),ViziPartner!$C$74,"")</f>
        <v/>
      </c>
    </row>
    <row r="68" spans="5:80">
      <c r="E68" s="69"/>
      <c r="G68" s="60" t="str">
        <f t="shared" si="10"/>
        <v/>
      </c>
      <c r="H68" s="60" t="str">
        <f t="shared" si="11"/>
        <v/>
      </c>
      <c r="I68" s="129" t="str">
        <f t="shared" si="13"/>
        <v/>
      </c>
      <c r="J68" s="129" t="str">
        <f t="shared" si="14"/>
        <v/>
      </c>
      <c r="K68" s="104" t="str">
        <f t="shared" si="15"/>
        <v/>
      </c>
      <c r="O68" s="69" t="str">
        <f t="shared" si="12"/>
        <v/>
      </c>
      <c r="P68" s="60" t="str">
        <f>IF($C68&lt;&gt;"",ViziPartner!$C$9,"")</f>
        <v/>
      </c>
      <c r="Q68" s="60" t="str">
        <f>IF($C68&lt;&gt;"",ViziPartner!$C$10&amp;" "&amp;ViziPartner!$C$11&amp;" "&amp;ViziPartner!$C$12&amp;", "&amp;ViziPartner!$C$13,"")</f>
        <v/>
      </c>
      <c r="R68" s="60" t="str">
        <f>IF($C68&lt;&gt;"",ViziPartner!$C$9,"")</f>
        <v/>
      </c>
      <c r="S68" s="60" t="str">
        <f>IF($C68&lt;&gt;"",ViziPartner!$C$10&amp;" "&amp;ViziPartner!$C$11&amp;" "&amp;ViziPartner!$C$12&amp;", "&amp;ViziPartner!$C$13,"")</f>
        <v/>
      </c>
      <c r="AX68" s="104" t="str">
        <f t="shared" si="16"/>
        <v/>
      </c>
      <c r="BV68" s="60" t="str">
        <f>IF(AND($A68&lt;&gt;"",$A68&lt;&gt;"Kérem válasszon!"),ViziPartner!$C$9,"")</f>
        <v/>
      </c>
      <c r="BW68" s="60" t="str">
        <f>IF(AND($A68&lt;&gt;"",$A68&lt;&gt;"Kérem válasszon!"),ViziPartner!$C$8,"")</f>
        <v/>
      </c>
      <c r="BX68" s="60" t="str">
        <f t="shared" si="17"/>
        <v/>
      </c>
      <c r="BY68" s="60" t="str">
        <f t="shared" si="18"/>
        <v/>
      </c>
      <c r="BZ68" s="60" t="str">
        <f t="shared" si="19"/>
        <v/>
      </c>
      <c r="CA68" s="60" t="str">
        <f>IF(AND($A68&lt;&gt;"",$A68&lt;&gt;"Kérem válasszon!"),ViziPartner!C$73,"")</f>
        <v/>
      </c>
      <c r="CB68" s="107" t="str">
        <f>IF(AND($A68&lt;&gt;"",$A68&lt;&gt;"Kérem válasszon!"),ViziPartner!$C$74,"")</f>
        <v/>
      </c>
    </row>
    <row r="69" spans="5:80">
      <c r="E69" s="69"/>
      <c r="G69" s="60" t="str">
        <f t="shared" si="10"/>
        <v/>
      </c>
      <c r="H69" s="60" t="str">
        <f t="shared" si="11"/>
        <v/>
      </c>
      <c r="I69" s="129" t="str">
        <f t="shared" si="13"/>
        <v/>
      </c>
      <c r="J69" s="129" t="str">
        <f t="shared" si="14"/>
        <v/>
      </c>
      <c r="K69" s="104" t="str">
        <f t="shared" si="15"/>
        <v/>
      </c>
      <c r="O69" s="69" t="str">
        <f t="shared" si="12"/>
        <v/>
      </c>
      <c r="P69" s="60" t="str">
        <f>IF($C69&lt;&gt;"",ViziPartner!$C$9,"")</f>
        <v/>
      </c>
      <c r="Q69" s="60" t="str">
        <f>IF($C69&lt;&gt;"",ViziPartner!$C$10&amp;" "&amp;ViziPartner!$C$11&amp;" "&amp;ViziPartner!$C$12&amp;", "&amp;ViziPartner!$C$13,"")</f>
        <v/>
      </c>
      <c r="R69" s="60" t="str">
        <f>IF($C69&lt;&gt;"",ViziPartner!$C$9,"")</f>
        <v/>
      </c>
      <c r="S69" s="60" t="str">
        <f>IF($C69&lt;&gt;"",ViziPartner!$C$10&amp;" "&amp;ViziPartner!$C$11&amp;" "&amp;ViziPartner!$C$12&amp;", "&amp;ViziPartner!$C$13,"")</f>
        <v/>
      </c>
      <c r="AX69" s="104" t="str">
        <f t="shared" si="16"/>
        <v/>
      </c>
      <c r="BV69" s="60" t="str">
        <f>IF(AND($A69&lt;&gt;"",$A69&lt;&gt;"Kérem válasszon!"),ViziPartner!$C$9,"")</f>
        <v/>
      </c>
      <c r="BW69" s="60" t="str">
        <f>IF(AND($A69&lt;&gt;"",$A69&lt;&gt;"Kérem válasszon!"),ViziPartner!$C$8,"")</f>
        <v/>
      </c>
      <c r="BX69" s="60" t="str">
        <f t="shared" si="17"/>
        <v/>
      </c>
      <c r="BY69" s="60" t="str">
        <f t="shared" si="18"/>
        <v/>
      </c>
      <c r="BZ69" s="60" t="str">
        <f t="shared" si="19"/>
        <v/>
      </c>
      <c r="CA69" s="60" t="str">
        <f>IF(AND($A69&lt;&gt;"",$A69&lt;&gt;"Kérem válasszon!"),ViziPartner!C$73,"")</f>
        <v/>
      </c>
      <c r="CB69" s="107" t="str">
        <f>IF(AND($A69&lt;&gt;"",$A69&lt;&gt;"Kérem válasszon!"),ViziPartner!$C$74,"")</f>
        <v/>
      </c>
    </row>
    <row r="70" spans="5:80">
      <c r="E70" s="69"/>
      <c r="G70" s="60" t="str">
        <f t="shared" si="10"/>
        <v/>
      </c>
      <c r="H70" s="60" t="str">
        <f t="shared" si="11"/>
        <v/>
      </c>
      <c r="I70" s="129" t="str">
        <f t="shared" si="13"/>
        <v/>
      </c>
      <c r="J70" s="129" t="str">
        <f t="shared" si="14"/>
        <v/>
      </c>
      <c r="K70" s="104" t="str">
        <f t="shared" si="15"/>
        <v/>
      </c>
      <c r="O70" s="69" t="str">
        <f t="shared" si="12"/>
        <v/>
      </c>
      <c r="P70" s="60" t="str">
        <f>IF($C70&lt;&gt;"",ViziPartner!$C$9,"")</f>
        <v/>
      </c>
      <c r="Q70" s="60" t="str">
        <f>IF($C70&lt;&gt;"",ViziPartner!$C$10&amp;" "&amp;ViziPartner!$C$11&amp;" "&amp;ViziPartner!$C$12&amp;", "&amp;ViziPartner!$C$13,"")</f>
        <v/>
      </c>
      <c r="R70" s="60" t="str">
        <f>IF($C70&lt;&gt;"",ViziPartner!$C$9,"")</f>
        <v/>
      </c>
      <c r="S70" s="60" t="str">
        <f>IF($C70&lt;&gt;"",ViziPartner!$C$10&amp;" "&amp;ViziPartner!$C$11&amp;" "&amp;ViziPartner!$C$12&amp;", "&amp;ViziPartner!$C$13,"")</f>
        <v/>
      </c>
      <c r="AX70" s="104" t="str">
        <f t="shared" si="16"/>
        <v/>
      </c>
      <c r="BV70" s="60" t="str">
        <f>IF(AND($A70&lt;&gt;"",$A70&lt;&gt;"Kérem válasszon!"),ViziPartner!$C$9,"")</f>
        <v/>
      </c>
      <c r="BW70" s="60" t="str">
        <f>IF(AND($A70&lt;&gt;"",$A70&lt;&gt;"Kérem válasszon!"),ViziPartner!$C$8,"")</f>
        <v/>
      </c>
      <c r="BX70" s="60" t="str">
        <f t="shared" si="17"/>
        <v/>
      </c>
      <c r="BY70" s="60" t="str">
        <f t="shared" si="18"/>
        <v/>
      </c>
      <c r="BZ70" s="60" t="str">
        <f t="shared" si="19"/>
        <v/>
      </c>
      <c r="CA70" s="60" t="str">
        <f>IF(AND($A70&lt;&gt;"",$A70&lt;&gt;"Kérem válasszon!"),ViziPartner!C$73,"")</f>
        <v/>
      </c>
      <c r="CB70" s="107" t="str">
        <f>IF(AND($A70&lt;&gt;"",$A70&lt;&gt;"Kérem válasszon!"),ViziPartner!$C$74,"")</f>
        <v/>
      </c>
    </row>
    <row r="71" spans="5:80">
      <c r="E71" s="69"/>
      <c r="G71" s="60" t="str">
        <f t="shared" si="10"/>
        <v/>
      </c>
      <c r="H71" s="60" t="str">
        <f t="shared" si="11"/>
        <v/>
      </c>
      <c r="I71" s="129" t="str">
        <f t="shared" si="13"/>
        <v/>
      </c>
      <c r="J71" s="129" t="str">
        <f t="shared" si="14"/>
        <v/>
      </c>
      <c r="K71" s="104" t="str">
        <f t="shared" si="15"/>
        <v/>
      </c>
      <c r="O71" s="69" t="str">
        <f t="shared" si="12"/>
        <v/>
      </c>
      <c r="P71" s="60" t="str">
        <f>IF($C71&lt;&gt;"",ViziPartner!$C$9,"")</f>
        <v/>
      </c>
      <c r="Q71" s="60" t="str">
        <f>IF($C71&lt;&gt;"",ViziPartner!$C$10&amp;" "&amp;ViziPartner!$C$11&amp;" "&amp;ViziPartner!$C$12&amp;", "&amp;ViziPartner!$C$13,"")</f>
        <v/>
      </c>
      <c r="R71" s="60" t="str">
        <f>IF($C71&lt;&gt;"",ViziPartner!$C$9,"")</f>
        <v/>
      </c>
      <c r="S71" s="60" t="str">
        <f>IF($C71&lt;&gt;"",ViziPartner!$C$10&amp;" "&amp;ViziPartner!$C$11&amp;" "&amp;ViziPartner!$C$12&amp;", "&amp;ViziPartner!$C$13,"")</f>
        <v/>
      </c>
      <c r="AX71" s="104" t="str">
        <f t="shared" si="16"/>
        <v/>
      </c>
      <c r="BV71" s="60" t="str">
        <f>IF(AND($A71&lt;&gt;"",$A71&lt;&gt;"Kérem válasszon!"),ViziPartner!$C$9,"")</f>
        <v/>
      </c>
      <c r="BW71" s="60" t="str">
        <f>IF(AND($A71&lt;&gt;"",$A71&lt;&gt;"Kérem válasszon!"),ViziPartner!$C$8,"")</f>
        <v/>
      </c>
      <c r="BX71" s="60" t="str">
        <f t="shared" si="17"/>
        <v/>
      </c>
      <c r="BY71" s="60" t="str">
        <f t="shared" si="18"/>
        <v/>
      </c>
      <c r="BZ71" s="60" t="str">
        <f t="shared" si="19"/>
        <v/>
      </c>
      <c r="CA71" s="60" t="str">
        <f>IF(AND($A71&lt;&gt;"",$A71&lt;&gt;"Kérem válasszon!"),ViziPartner!C$73,"")</f>
        <v/>
      </c>
      <c r="CB71" s="107" t="str">
        <f>IF(AND($A71&lt;&gt;"",$A71&lt;&gt;"Kérem válasszon!"),ViziPartner!$C$74,"")</f>
        <v/>
      </c>
    </row>
    <row r="72" spans="5:80">
      <c r="E72" s="69"/>
      <c r="G72" s="60" t="str">
        <f t="shared" si="10"/>
        <v/>
      </c>
      <c r="H72" s="60" t="str">
        <f t="shared" si="11"/>
        <v/>
      </c>
      <c r="I72" s="129" t="str">
        <f t="shared" si="13"/>
        <v/>
      </c>
      <c r="J72" s="129" t="str">
        <f t="shared" si="14"/>
        <v/>
      </c>
      <c r="K72" s="104" t="str">
        <f t="shared" si="15"/>
        <v/>
      </c>
      <c r="O72" s="69" t="str">
        <f t="shared" si="12"/>
        <v/>
      </c>
      <c r="P72" s="60" t="str">
        <f>IF($C72&lt;&gt;"",ViziPartner!$C$9,"")</f>
        <v/>
      </c>
      <c r="Q72" s="60" t="str">
        <f>IF($C72&lt;&gt;"",ViziPartner!$C$10&amp;" "&amp;ViziPartner!$C$11&amp;" "&amp;ViziPartner!$C$12&amp;", "&amp;ViziPartner!$C$13,"")</f>
        <v/>
      </c>
      <c r="R72" s="60" t="str">
        <f>IF($C72&lt;&gt;"",ViziPartner!$C$9,"")</f>
        <v/>
      </c>
      <c r="S72" s="60" t="str">
        <f>IF($C72&lt;&gt;"",ViziPartner!$C$10&amp;" "&amp;ViziPartner!$C$11&amp;" "&amp;ViziPartner!$C$12&amp;", "&amp;ViziPartner!$C$13,"")</f>
        <v/>
      </c>
      <c r="AX72" s="104" t="str">
        <f t="shared" si="16"/>
        <v/>
      </c>
      <c r="BV72" s="60" t="str">
        <f>IF(AND($A72&lt;&gt;"",$A72&lt;&gt;"Kérem válasszon!"),ViziPartner!$C$9,"")</f>
        <v/>
      </c>
      <c r="BW72" s="60" t="str">
        <f>IF(AND($A72&lt;&gt;"",$A72&lt;&gt;"Kérem válasszon!"),ViziPartner!$C$8,"")</f>
        <v/>
      </c>
      <c r="BX72" s="60" t="str">
        <f t="shared" si="17"/>
        <v/>
      </c>
      <c r="BY72" s="60" t="str">
        <f t="shared" si="18"/>
        <v/>
      </c>
      <c r="BZ72" s="60" t="str">
        <f t="shared" si="19"/>
        <v/>
      </c>
      <c r="CA72" s="60" t="str">
        <f>IF(AND($A72&lt;&gt;"",$A72&lt;&gt;"Kérem válasszon!"),ViziPartner!C$73,"")</f>
        <v/>
      </c>
      <c r="CB72" s="107" t="str">
        <f>IF(AND($A72&lt;&gt;"",$A72&lt;&gt;"Kérem válasszon!"),ViziPartner!$C$74,"")</f>
        <v/>
      </c>
    </row>
    <row r="73" spans="5:80">
      <c r="E73" s="69"/>
      <c r="G73" s="60" t="str">
        <f t="shared" si="10"/>
        <v/>
      </c>
      <c r="H73" s="60" t="str">
        <f t="shared" si="11"/>
        <v/>
      </c>
      <c r="I73" s="129" t="str">
        <f t="shared" si="13"/>
        <v/>
      </c>
      <c r="J73" s="129" t="str">
        <f t="shared" si="14"/>
        <v/>
      </c>
      <c r="K73" s="104" t="str">
        <f t="shared" si="15"/>
        <v/>
      </c>
      <c r="O73" s="69" t="str">
        <f t="shared" si="12"/>
        <v/>
      </c>
      <c r="P73" s="60" t="str">
        <f>IF($C73&lt;&gt;"",ViziPartner!$C$9,"")</f>
        <v/>
      </c>
      <c r="Q73" s="60" t="str">
        <f>IF($C73&lt;&gt;"",ViziPartner!$C$10&amp;" "&amp;ViziPartner!$C$11&amp;" "&amp;ViziPartner!$C$12&amp;", "&amp;ViziPartner!$C$13,"")</f>
        <v/>
      </c>
      <c r="R73" s="60" t="str">
        <f>IF($C73&lt;&gt;"",ViziPartner!$C$9,"")</f>
        <v/>
      </c>
      <c r="S73" s="60" t="str">
        <f>IF($C73&lt;&gt;"",ViziPartner!$C$10&amp;" "&amp;ViziPartner!$C$11&amp;" "&amp;ViziPartner!$C$12&amp;", "&amp;ViziPartner!$C$13,"")</f>
        <v/>
      </c>
      <c r="AX73" s="104" t="str">
        <f t="shared" si="16"/>
        <v/>
      </c>
      <c r="BV73" s="60" t="str">
        <f>IF(AND($A73&lt;&gt;"",$A73&lt;&gt;"Kérem válasszon!"),ViziPartner!$C$9,"")</f>
        <v/>
      </c>
      <c r="BW73" s="60" t="str">
        <f>IF(AND($A73&lt;&gt;"",$A73&lt;&gt;"Kérem válasszon!"),ViziPartner!$C$8,"")</f>
        <v/>
      </c>
      <c r="BX73" s="60" t="str">
        <f t="shared" si="17"/>
        <v/>
      </c>
      <c r="BY73" s="60" t="str">
        <f t="shared" si="18"/>
        <v/>
      </c>
      <c r="BZ73" s="60" t="str">
        <f t="shared" si="19"/>
        <v/>
      </c>
      <c r="CA73" s="60" t="str">
        <f>IF(AND($A73&lt;&gt;"",$A73&lt;&gt;"Kérem válasszon!"),ViziPartner!C$73,"")</f>
        <v/>
      </c>
      <c r="CB73" s="107" t="str">
        <f>IF(AND($A73&lt;&gt;"",$A73&lt;&gt;"Kérem válasszon!"),ViziPartner!$C$74,"")</f>
        <v/>
      </c>
    </row>
    <row r="74" spans="5:80">
      <c r="E74" s="69"/>
      <c r="G74" s="60" t="str">
        <f t="shared" si="10"/>
        <v/>
      </c>
      <c r="H74" s="60" t="str">
        <f t="shared" si="11"/>
        <v/>
      </c>
      <c r="I74" s="129" t="str">
        <f t="shared" si="13"/>
        <v/>
      </c>
      <c r="J74" s="129" t="str">
        <f t="shared" si="14"/>
        <v/>
      </c>
      <c r="K74" s="104" t="str">
        <f t="shared" si="15"/>
        <v/>
      </c>
      <c r="O74" s="69" t="str">
        <f t="shared" si="12"/>
        <v/>
      </c>
      <c r="P74" s="60" t="str">
        <f>IF($C74&lt;&gt;"",ViziPartner!$C$9,"")</f>
        <v/>
      </c>
      <c r="Q74" s="60" t="str">
        <f>IF($C74&lt;&gt;"",ViziPartner!$C$10&amp;" "&amp;ViziPartner!$C$11&amp;" "&amp;ViziPartner!$C$12&amp;", "&amp;ViziPartner!$C$13,"")</f>
        <v/>
      </c>
      <c r="R74" s="60" t="str">
        <f>IF($C74&lt;&gt;"",ViziPartner!$C$9,"")</f>
        <v/>
      </c>
      <c r="S74" s="60" t="str">
        <f>IF($C74&lt;&gt;"",ViziPartner!$C$10&amp;" "&amp;ViziPartner!$C$11&amp;" "&amp;ViziPartner!$C$12&amp;", "&amp;ViziPartner!$C$13,"")</f>
        <v/>
      </c>
      <c r="AX74" s="104" t="str">
        <f t="shared" si="16"/>
        <v/>
      </c>
      <c r="BV74" s="60" t="str">
        <f>IF(AND($A74&lt;&gt;"",$A74&lt;&gt;"Kérem válasszon!"),ViziPartner!$C$9,"")</f>
        <v/>
      </c>
      <c r="BW74" s="60" t="str">
        <f>IF(AND($A74&lt;&gt;"",$A74&lt;&gt;"Kérem válasszon!"),ViziPartner!$C$8,"")</f>
        <v/>
      </c>
      <c r="BX74" s="60" t="str">
        <f t="shared" si="17"/>
        <v/>
      </c>
      <c r="BY74" s="60" t="str">
        <f t="shared" si="18"/>
        <v/>
      </c>
      <c r="BZ74" s="60" t="str">
        <f t="shared" si="19"/>
        <v/>
      </c>
      <c r="CA74" s="60" t="str">
        <f>IF(AND($A74&lt;&gt;"",$A74&lt;&gt;"Kérem válasszon!"),ViziPartner!C$73,"")</f>
        <v/>
      </c>
      <c r="CB74" s="107" t="str">
        <f>IF(AND($A74&lt;&gt;"",$A74&lt;&gt;"Kérem válasszon!"),ViziPartner!$C$74,"")</f>
        <v/>
      </c>
    </row>
    <row r="75" spans="5:80">
      <c r="E75" s="69"/>
      <c r="G75" s="60" t="str">
        <f t="shared" si="10"/>
        <v/>
      </c>
      <c r="H75" s="60" t="str">
        <f t="shared" si="11"/>
        <v/>
      </c>
      <c r="I75" s="129" t="str">
        <f t="shared" si="13"/>
        <v/>
      </c>
      <c r="J75" s="129" t="str">
        <f t="shared" si="14"/>
        <v/>
      </c>
      <c r="K75" s="104" t="str">
        <f t="shared" si="15"/>
        <v/>
      </c>
      <c r="O75" s="69" t="str">
        <f t="shared" si="12"/>
        <v/>
      </c>
      <c r="P75" s="60" t="str">
        <f>IF($C75&lt;&gt;"",ViziPartner!$C$9,"")</f>
        <v/>
      </c>
      <c r="Q75" s="60" t="str">
        <f>IF($C75&lt;&gt;"",ViziPartner!$C$10&amp;" "&amp;ViziPartner!$C$11&amp;" "&amp;ViziPartner!$C$12&amp;", "&amp;ViziPartner!$C$13,"")</f>
        <v/>
      </c>
      <c r="R75" s="60" t="str">
        <f>IF($C75&lt;&gt;"",ViziPartner!$C$9,"")</f>
        <v/>
      </c>
      <c r="S75" s="60" t="str">
        <f>IF($C75&lt;&gt;"",ViziPartner!$C$10&amp;" "&amp;ViziPartner!$C$11&amp;" "&amp;ViziPartner!$C$12&amp;", "&amp;ViziPartner!$C$13,"")</f>
        <v/>
      </c>
      <c r="AX75" s="104" t="str">
        <f t="shared" si="16"/>
        <v/>
      </c>
      <c r="BV75" s="60" t="str">
        <f>IF(AND($A75&lt;&gt;"",$A75&lt;&gt;"Kérem válasszon!"),ViziPartner!$C$9,"")</f>
        <v/>
      </c>
      <c r="BW75" s="60" t="str">
        <f>IF(AND($A75&lt;&gt;"",$A75&lt;&gt;"Kérem válasszon!"),ViziPartner!$C$8,"")</f>
        <v/>
      </c>
      <c r="BX75" s="60" t="str">
        <f t="shared" si="17"/>
        <v/>
      </c>
      <c r="BY75" s="60" t="str">
        <f t="shared" si="18"/>
        <v/>
      </c>
      <c r="BZ75" s="60" t="str">
        <f t="shared" si="19"/>
        <v/>
      </c>
      <c r="CA75" s="60" t="str">
        <f>IF(AND($A75&lt;&gt;"",$A75&lt;&gt;"Kérem válasszon!"),ViziPartner!C$73,"")</f>
        <v/>
      </c>
      <c r="CB75" s="107" t="str">
        <f>IF(AND($A75&lt;&gt;"",$A75&lt;&gt;"Kérem válasszon!"),ViziPartner!$C$74,"")</f>
        <v/>
      </c>
    </row>
    <row r="76" spans="5:80">
      <c r="E76" s="69"/>
      <c r="G76" s="60" t="str">
        <f t="shared" si="10"/>
        <v/>
      </c>
      <c r="H76" s="60" t="str">
        <f t="shared" si="11"/>
        <v/>
      </c>
      <c r="I76" s="129" t="str">
        <f t="shared" si="13"/>
        <v/>
      </c>
      <c r="J76" s="129" t="str">
        <f t="shared" si="14"/>
        <v/>
      </c>
      <c r="K76" s="104" t="str">
        <f t="shared" si="15"/>
        <v/>
      </c>
      <c r="O76" s="69" t="str">
        <f t="shared" si="12"/>
        <v/>
      </c>
      <c r="P76" s="60" t="str">
        <f>IF($C76&lt;&gt;"",ViziPartner!$C$9,"")</f>
        <v/>
      </c>
      <c r="Q76" s="60" t="str">
        <f>IF($C76&lt;&gt;"",ViziPartner!$C$10&amp;" "&amp;ViziPartner!$C$11&amp;" "&amp;ViziPartner!$C$12&amp;", "&amp;ViziPartner!$C$13,"")</f>
        <v/>
      </c>
      <c r="R76" s="60" t="str">
        <f>IF($C76&lt;&gt;"",ViziPartner!$C$9,"")</f>
        <v/>
      </c>
      <c r="S76" s="60" t="str">
        <f>IF($C76&lt;&gt;"",ViziPartner!$C$10&amp;" "&amp;ViziPartner!$C$11&amp;" "&amp;ViziPartner!$C$12&amp;", "&amp;ViziPartner!$C$13,"")</f>
        <v/>
      </c>
      <c r="AX76" s="104" t="str">
        <f t="shared" si="16"/>
        <v/>
      </c>
      <c r="BV76" s="60" t="str">
        <f>IF(AND($A76&lt;&gt;"",$A76&lt;&gt;"Kérem válasszon!"),ViziPartner!$C$9,"")</f>
        <v/>
      </c>
      <c r="BW76" s="60" t="str">
        <f>IF(AND($A76&lt;&gt;"",$A76&lt;&gt;"Kérem válasszon!"),ViziPartner!$C$8,"")</f>
        <v/>
      </c>
      <c r="BX76" s="60" t="str">
        <f t="shared" si="17"/>
        <v/>
      </c>
      <c r="BY76" s="60" t="str">
        <f t="shared" si="18"/>
        <v/>
      </c>
      <c r="BZ76" s="60" t="str">
        <f t="shared" si="19"/>
        <v/>
      </c>
      <c r="CA76" s="60" t="str">
        <f>IF(AND($A76&lt;&gt;"",$A76&lt;&gt;"Kérem válasszon!"),ViziPartner!C$73,"")</f>
        <v/>
      </c>
      <c r="CB76" s="107" t="str">
        <f>IF(AND($A76&lt;&gt;"",$A76&lt;&gt;"Kérem válasszon!"),ViziPartner!$C$74,"")</f>
        <v/>
      </c>
    </row>
    <row r="77" spans="5:80">
      <c r="E77" s="69"/>
      <c r="G77" s="60" t="str">
        <f t="shared" si="10"/>
        <v/>
      </c>
      <c r="H77" s="60" t="str">
        <f t="shared" si="11"/>
        <v/>
      </c>
      <c r="I77" s="129" t="str">
        <f t="shared" si="13"/>
        <v/>
      </c>
      <c r="J77" s="129" t="str">
        <f t="shared" si="14"/>
        <v/>
      </c>
      <c r="K77" s="104" t="str">
        <f t="shared" si="15"/>
        <v/>
      </c>
      <c r="O77" s="69" t="str">
        <f t="shared" si="12"/>
        <v/>
      </c>
      <c r="P77" s="60" t="str">
        <f>IF($C77&lt;&gt;"",ViziPartner!$C$9,"")</f>
        <v/>
      </c>
      <c r="Q77" s="60" t="str">
        <f>IF($C77&lt;&gt;"",ViziPartner!$C$10&amp;" "&amp;ViziPartner!$C$11&amp;" "&amp;ViziPartner!$C$12&amp;", "&amp;ViziPartner!$C$13,"")</f>
        <v/>
      </c>
      <c r="R77" s="60" t="str">
        <f>IF($C77&lt;&gt;"",ViziPartner!$C$9,"")</f>
        <v/>
      </c>
      <c r="S77" s="60" t="str">
        <f>IF($C77&lt;&gt;"",ViziPartner!$C$10&amp;" "&amp;ViziPartner!$C$11&amp;" "&amp;ViziPartner!$C$12&amp;", "&amp;ViziPartner!$C$13,"")</f>
        <v/>
      </c>
      <c r="AX77" s="104" t="str">
        <f t="shared" si="16"/>
        <v/>
      </c>
      <c r="BV77" s="60" t="str">
        <f>IF(AND($A77&lt;&gt;"",$A77&lt;&gt;"Kérem válasszon!"),ViziPartner!$C$9,"")</f>
        <v/>
      </c>
      <c r="BW77" s="60" t="str">
        <f>IF(AND($A77&lt;&gt;"",$A77&lt;&gt;"Kérem válasszon!"),ViziPartner!$C$8,"")</f>
        <v/>
      </c>
      <c r="BX77" s="60" t="str">
        <f t="shared" si="17"/>
        <v/>
      </c>
      <c r="BY77" s="60" t="str">
        <f t="shared" si="18"/>
        <v/>
      </c>
      <c r="BZ77" s="60" t="str">
        <f t="shared" si="19"/>
        <v/>
      </c>
      <c r="CA77" s="60" t="str">
        <f>IF(AND($A77&lt;&gt;"",$A77&lt;&gt;"Kérem válasszon!"),ViziPartner!C$73,"")</f>
        <v/>
      </c>
      <c r="CB77" s="107" t="str">
        <f>IF(AND($A77&lt;&gt;"",$A77&lt;&gt;"Kérem válasszon!"),ViziPartner!$C$74,"")</f>
        <v/>
      </c>
    </row>
    <row r="78" spans="5:80">
      <c r="E78" s="69"/>
      <c r="G78" s="60" t="str">
        <f t="shared" si="10"/>
        <v/>
      </c>
      <c r="H78" s="60" t="str">
        <f t="shared" si="11"/>
        <v/>
      </c>
      <c r="I78" s="129" t="str">
        <f t="shared" si="13"/>
        <v/>
      </c>
      <c r="J78" s="129" t="str">
        <f t="shared" si="14"/>
        <v/>
      </c>
      <c r="K78" s="104" t="str">
        <f t="shared" si="15"/>
        <v/>
      </c>
      <c r="O78" s="69" t="str">
        <f t="shared" si="12"/>
        <v/>
      </c>
      <c r="P78" s="60" t="str">
        <f>IF($C78&lt;&gt;"",ViziPartner!$C$9,"")</f>
        <v/>
      </c>
      <c r="Q78" s="60" t="str">
        <f>IF($C78&lt;&gt;"",ViziPartner!$C$10&amp;" "&amp;ViziPartner!$C$11&amp;" "&amp;ViziPartner!$C$12&amp;", "&amp;ViziPartner!$C$13,"")</f>
        <v/>
      </c>
      <c r="R78" s="60" t="str">
        <f>IF($C78&lt;&gt;"",ViziPartner!$C$9,"")</f>
        <v/>
      </c>
      <c r="S78" s="60" t="str">
        <f>IF($C78&lt;&gt;"",ViziPartner!$C$10&amp;" "&amp;ViziPartner!$C$11&amp;" "&amp;ViziPartner!$C$12&amp;", "&amp;ViziPartner!$C$13,"")</f>
        <v/>
      </c>
      <c r="AX78" s="104" t="str">
        <f t="shared" si="16"/>
        <v/>
      </c>
      <c r="BV78" s="60" t="str">
        <f>IF(AND($A78&lt;&gt;"",$A78&lt;&gt;"Kérem válasszon!"),ViziPartner!$C$9,"")</f>
        <v/>
      </c>
      <c r="BW78" s="60" t="str">
        <f>IF(AND($A78&lt;&gt;"",$A78&lt;&gt;"Kérem válasszon!"),ViziPartner!$C$8,"")</f>
        <v/>
      </c>
      <c r="BX78" s="60" t="str">
        <f t="shared" si="17"/>
        <v/>
      </c>
      <c r="BY78" s="60" t="str">
        <f t="shared" si="18"/>
        <v/>
      </c>
      <c r="BZ78" s="60" t="str">
        <f t="shared" si="19"/>
        <v/>
      </c>
      <c r="CA78" s="60" t="str">
        <f>IF(AND($A78&lt;&gt;"",$A78&lt;&gt;"Kérem válasszon!"),ViziPartner!C$73,"")</f>
        <v/>
      </c>
      <c r="CB78" s="107" t="str">
        <f>IF(AND($A78&lt;&gt;"",$A78&lt;&gt;"Kérem válasszon!"),ViziPartner!$C$74,"")</f>
        <v/>
      </c>
    </row>
    <row r="79" spans="5:80">
      <c r="E79" s="69"/>
      <c r="G79" s="60" t="str">
        <f t="shared" si="10"/>
        <v/>
      </c>
      <c r="H79" s="60" t="str">
        <f t="shared" si="11"/>
        <v/>
      </c>
      <c r="I79" s="129" t="str">
        <f t="shared" si="13"/>
        <v/>
      </c>
      <c r="J79" s="129" t="str">
        <f t="shared" si="14"/>
        <v/>
      </c>
      <c r="K79" s="104" t="str">
        <f t="shared" si="15"/>
        <v/>
      </c>
      <c r="O79" s="69" t="str">
        <f t="shared" si="12"/>
        <v/>
      </c>
      <c r="P79" s="60" t="str">
        <f>IF($C79&lt;&gt;"",ViziPartner!$C$9,"")</f>
        <v/>
      </c>
      <c r="Q79" s="60" t="str">
        <f>IF($C79&lt;&gt;"",ViziPartner!$C$10&amp;" "&amp;ViziPartner!$C$11&amp;" "&amp;ViziPartner!$C$12&amp;", "&amp;ViziPartner!$C$13,"")</f>
        <v/>
      </c>
      <c r="R79" s="60" t="str">
        <f>IF($C79&lt;&gt;"",ViziPartner!$C$9,"")</f>
        <v/>
      </c>
      <c r="S79" s="60" t="str">
        <f>IF($C79&lt;&gt;"",ViziPartner!$C$10&amp;" "&amp;ViziPartner!$C$11&amp;" "&amp;ViziPartner!$C$12&amp;", "&amp;ViziPartner!$C$13,"")</f>
        <v/>
      </c>
      <c r="AX79" s="104" t="str">
        <f t="shared" si="16"/>
        <v/>
      </c>
      <c r="BV79" s="60" t="str">
        <f>IF(AND($A79&lt;&gt;"",$A79&lt;&gt;"Kérem válasszon!"),ViziPartner!$C$9,"")</f>
        <v/>
      </c>
      <c r="BW79" s="60" t="str">
        <f>IF(AND($A79&lt;&gt;"",$A79&lt;&gt;"Kérem válasszon!"),ViziPartner!$C$8,"")</f>
        <v/>
      </c>
      <c r="BX79" s="60" t="str">
        <f t="shared" si="17"/>
        <v/>
      </c>
      <c r="BY79" s="60" t="str">
        <f t="shared" si="18"/>
        <v/>
      </c>
      <c r="BZ79" s="60" t="str">
        <f t="shared" si="19"/>
        <v/>
      </c>
      <c r="CA79" s="60" t="str">
        <f>IF(AND($A79&lt;&gt;"",$A79&lt;&gt;"Kérem válasszon!"),ViziPartner!C$73,"")</f>
        <v/>
      </c>
      <c r="CB79" s="107" t="str">
        <f>IF(AND($A79&lt;&gt;"",$A79&lt;&gt;"Kérem válasszon!"),ViziPartner!$C$74,"")</f>
        <v/>
      </c>
    </row>
    <row r="80" spans="5:80">
      <c r="E80" s="69"/>
      <c r="G80" s="60" t="str">
        <f t="shared" si="10"/>
        <v/>
      </c>
      <c r="H80" s="60" t="str">
        <f t="shared" si="11"/>
        <v/>
      </c>
      <c r="I80" s="129" t="str">
        <f t="shared" si="13"/>
        <v/>
      </c>
      <c r="J80" s="129" t="str">
        <f t="shared" si="14"/>
        <v/>
      </c>
      <c r="K80" s="104" t="str">
        <f t="shared" si="15"/>
        <v/>
      </c>
      <c r="O80" s="69" t="str">
        <f t="shared" si="12"/>
        <v/>
      </c>
      <c r="P80" s="60" t="str">
        <f>IF($C80&lt;&gt;"",ViziPartner!$C$9,"")</f>
        <v/>
      </c>
      <c r="Q80" s="60" t="str">
        <f>IF($C80&lt;&gt;"",ViziPartner!$C$10&amp;" "&amp;ViziPartner!$C$11&amp;" "&amp;ViziPartner!$C$12&amp;", "&amp;ViziPartner!$C$13,"")</f>
        <v/>
      </c>
      <c r="R80" s="60" t="str">
        <f>IF($C80&lt;&gt;"",ViziPartner!$C$9,"")</f>
        <v/>
      </c>
      <c r="S80" s="60" t="str">
        <f>IF($C80&lt;&gt;"",ViziPartner!$C$10&amp;" "&amp;ViziPartner!$C$11&amp;" "&amp;ViziPartner!$C$12&amp;", "&amp;ViziPartner!$C$13,"")</f>
        <v/>
      </c>
      <c r="AX80" s="104" t="str">
        <f t="shared" si="16"/>
        <v/>
      </c>
      <c r="BV80" s="60" t="str">
        <f>IF(AND($A80&lt;&gt;"",$A80&lt;&gt;"Kérem válasszon!"),ViziPartner!$C$9,"")</f>
        <v/>
      </c>
      <c r="BW80" s="60" t="str">
        <f>IF(AND($A80&lt;&gt;"",$A80&lt;&gt;"Kérem válasszon!"),ViziPartner!$C$8,"")</f>
        <v/>
      </c>
      <c r="BX80" s="60" t="str">
        <f t="shared" si="17"/>
        <v/>
      </c>
      <c r="BY80" s="60" t="str">
        <f t="shared" si="18"/>
        <v/>
      </c>
      <c r="BZ80" s="60" t="str">
        <f t="shared" si="19"/>
        <v/>
      </c>
      <c r="CA80" s="60" t="str">
        <f>IF(AND($A80&lt;&gt;"",$A80&lt;&gt;"Kérem válasszon!"),ViziPartner!C$73,"")</f>
        <v/>
      </c>
      <c r="CB80" s="107" t="str">
        <f>IF(AND($A80&lt;&gt;"",$A80&lt;&gt;"Kérem válasszon!"),ViziPartner!$C$74,"")</f>
        <v/>
      </c>
    </row>
    <row r="81" spans="5:80">
      <c r="E81" s="69"/>
      <c r="G81" s="60" t="str">
        <f t="shared" si="10"/>
        <v/>
      </c>
      <c r="H81" s="60" t="str">
        <f t="shared" si="11"/>
        <v/>
      </c>
      <c r="I81" s="129" t="str">
        <f t="shared" si="13"/>
        <v/>
      </c>
      <c r="J81" s="129" t="str">
        <f t="shared" si="14"/>
        <v/>
      </c>
      <c r="K81" s="104" t="str">
        <f t="shared" si="15"/>
        <v/>
      </c>
      <c r="O81" s="69" t="str">
        <f t="shared" si="12"/>
        <v/>
      </c>
      <c r="P81" s="60" t="str">
        <f>IF($C81&lt;&gt;"",ViziPartner!$C$9,"")</f>
        <v/>
      </c>
      <c r="Q81" s="60" t="str">
        <f>IF($C81&lt;&gt;"",ViziPartner!$C$10&amp;" "&amp;ViziPartner!$C$11&amp;" "&amp;ViziPartner!$C$12&amp;", "&amp;ViziPartner!$C$13,"")</f>
        <v/>
      </c>
      <c r="R81" s="60" t="str">
        <f>IF($C81&lt;&gt;"",ViziPartner!$C$9,"")</f>
        <v/>
      </c>
      <c r="S81" s="60" t="str">
        <f>IF($C81&lt;&gt;"",ViziPartner!$C$10&amp;" "&amp;ViziPartner!$C$11&amp;" "&amp;ViziPartner!$C$12&amp;", "&amp;ViziPartner!$C$13,"")</f>
        <v/>
      </c>
      <c r="AX81" s="104" t="str">
        <f t="shared" si="16"/>
        <v/>
      </c>
      <c r="BV81" s="60" t="str">
        <f>IF(AND($A81&lt;&gt;"",$A81&lt;&gt;"Kérem válasszon!"),ViziPartner!$C$9,"")</f>
        <v/>
      </c>
      <c r="BW81" s="60" t="str">
        <f>IF(AND($A81&lt;&gt;"",$A81&lt;&gt;"Kérem válasszon!"),ViziPartner!$C$8,"")</f>
        <v/>
      </c>
      <c r="BX81" s="60" t="str">
        <f t="shared" si="17"/>
        <v/>
      </c>
      <c r="BY81" s="60" t="str">
        <f t="shared" si="18"/>
        <v/>
      </c>
      <c r="BZ81" s="60" t="str">
        <f t="shared" si="19"/>
        <v/>
      </c>
      <c r="CA81" s="60" t="str">
        <f>IF(AND($A81&lt;&gt;"",$A81&lt;&gt;"Kérem válasszon!"),ViziPartner!C$73,"")</f>
        <v/>
      </c>
      <c r="CB81" s="107" t="str">
        <f>IF(AND($A81&lt;&gt;"",$A81&lt;&gt;"Kérem válasszon!"),ViziPartner!$C$74,"")</f>
        <v/>
      </c>
    </row>
    <row r="82" spans="5:80">
      <c r="E82" s="69"/>
      <c r="G82" s="60" t="str">
        <f t="shared" si="10"/>
        <v/>
      </c>
      <c r="H82" s="60" t="str">
        <f t="shared" si="11"/>
        <v/>
      </c>
      <c r="I82" s="129" t="str">
        <f t="shared" si="13"/>
        <v/>
      </c>
      <c r="J82" s="129" t="str">
        <f t="shared" si="14"/>
        <v/>
      </c>
      <c r="K82" s="104" t="str">
        <f t="shared" si="15"/>
        <v/>
      </c>
      <c r="O82" s="69" t="str">
        <f t="shared" si="12"/>
        <v/>
      </c>
      <c r="P82" s="60" t="str">
        <f>IF($C82&lt;&gt;"",ViziPartner!$C$9,"")</f>
        <v/>
      </c>
      <c r="Q82" s="60" t="str">
        <f>IF($C82&lt;&gt;"",ViziPartner!$C$10&amp;" "&amp;ViziPartner!$C$11&amp;" "&amp;ViziPartner!$C$12&amp;", "&amp;ViziPartner!$C$13,"")</f>
        <v/>
      </c>
      <c r="R82" s="60" t="str">
        <f>IF($C82&lt;&gt;"",ViziPartner!$C$9,"")</f>
        <v/>
      </c>
      <c r="S82" s="60" t="str">
        <f>IF($C82&lt;&gt;"",ViziPartner!$C$10&amp;" "&amp;ViziPartner!$C$11&amp;" "&amp;ViziPartner!$C$12&amp;", "&amp;ViziPartner!$C$13,"")</f>
        <v/>
      </c>
      <c r="AX82" s="104" t="str">
        <f t="shared" si="16"/>
        <v/>
      </c>
      <c r="BV82" s="60" t="str">
        <f>IF(AND($A82&lt;&gt;"",$A82&lt;&gt;"Kérem válasszon!"),ViziPartner!$C$9,"")</f>
        <v/>
      </c>
      <c r="BW82" s="60" t="str">
        <f>IF(AND($A82&lt;&gt;"",$A82&lt;&gt;"Kérem válasszon!"),ViziPartner!$C$8,"")</f>
        <v/>
      </c>
      <c r="BX82" s="60" t="str">
        <f t="shared" si="17"/>
        <v/>
      </c>
      <c r="BY82" s="60" t="str">
        <f t="shared" si="18"/>
        <v/>
      </c>
      <c r="BZ82" s="60" t="str">
        <f t="shared" si="19"/>
        <v/>
      </c>
      <c r="CA82" s="60" t="str">
        <f>IF(AND($A82&lt;&gt;"",$A82&lt;&gt;"Kérem válasszon!"),ViziPartner!C$73,"")</f>
        <v/>
      </c>
      <c r="CB82" s="107" t="str">
        <f>IF(AND($A82&lt;&gt;"",$A82&lt;&gt;"Kérem válasszon!"),ViziPartner!$C$74,"")</f>
        <v/>
      </c>
    </row>
    <row r="83" spans="5:80">
      <c r="E83" s="69"/>
      <c r="G83" s="60" t="str">
        <f t="shared" si="10"/>
        <v/>
      </c>
      <c r="H83" s="60" t="str">
        <f t="shared" si="11"/>
        <v/>
      </c>
      <c r="I83" s="129" t="str">
        <f t="shared" si="13"/>
        <v/>
      </c>
      <c r="J83" s="129" t="str">
        <f t="shared" si="14"/>
        <v/>
      </c>
      <c r="K83" s="104" t="str">
        <f t="shared" si="15"/>
        <v/>
      </c>
      <c r="O83" s="69" t="str">
        <f t="shared" si="12"/>
        <v/>
      </c>
      <c r="P83" s="60" t="str">
        <f>IF($C83&lt;&gt;"",ViziPartner!$C$9,"")</f>
        <v/>
      </c>
      <c r="Q83" s="60" t="str">
        <f>IF($C83&lt;&gt;"",ViziPartner!$C$10&amp;" "&amp;ViziPartner!$C$11&amp;" "&amp;ViziPartner!$C$12&amp;", "&amp;ViziPartner!$C$13,"")</f>
        <v/>
      </c>
      <c r="R83" s="60" t="str">
        <f>IF($C83&lt;&gt;"",ViziPartner!$C$9,"")</f>
        <v/>
      </c>
      <c r="S83" s="60" t="str">
        <f>IF($C83&lt;&gt;"",ViziPartner!$C$10&amp;" "&amp;ViziPartner!$C$11&amp;" "&amp;ViziPartner!$C$12&amp;", "&amp;ViziPartner!$C$13,"")</f>
        <v/>
      </c>
      <c r="AX83" s="104" t="str">
        <f t="shared" si="16"/>
        <v/>
      </c>
      <c r="BV83" s="60" t="str">
        <f>IF(AND($A83&lt;&gt;"",$A83&lt;&gt;"Kérem válasszon!"),ViziPartner!$C$9,"")</f>
        <v/>
      </c>
      <c r="BW83" s="60" t="str">
        <f>IF(AND($A83&lt;&gt;"",$A83&lt;&gt;"Kérem válasszon!"),ViziPartner!$C$8,"")</f>
        <v/>
      </c>
      <c r="BX83" s="60" t="str">
        <f t="shared" si="17"/>
        <v/>
      </c>
      <c r="BY83" s="60" t="str">
        <f t="shared" si="18"/>
        <v/>
      </c>
      <c r="BZ83" s="60" t="str">
        <f t="shared" si="19"/>
        <v/>
      </c>
      <c r="CA83" s="60" t="str">
        <f>IF(AND($A83&lt;&gt;"",$A83&lt;&gt;"Kérem válasszon!"),ViziPartner!C$73,"")</f>
        <v/>
      </c>
      <c r="CB83" s="107" t="str">
        <f>IF(AND($A83&lt;&gt;"",$A83&lt;&gt;"Kérem válasszon!"),ViziPartner!$C$74,"")</f>
        <v/>
      </c>
    </row>
    <row r="84" spans="5:80">
      <c r="E84" s="69"/>
      <c r="G84" s="60" t="str">
        <f t="shared" si="10"/>
        <v/>
      </c>
      <c r="H84" s="60" t="str">
        <f t="shared" si="11"/>
        <v/>
      </c>
      <c r="I84" s="129" t="str">
        <f t="shared" si="13"/>
        <v/>
      </c>
      <c r="J84" s="129" t="str">
        <f t="shared" si="14"/>
        <v/>
      </c>
      <c r="K84" s="104" t="str">
        <f t="shared" si="15"/>
        <v/>
      </c>
      <c r="O84" s="69" t="str">
        <f t="shared" si="12"/>
        <v/>
      </c>
      <c r="P84" s="60" t="str">
        <f>IF($C84&lt;&gt;"",ViziPartner!$C$9,"")</f>
        <v/>
      </c>
      <c r="Q84" s="60" t="str">
        <f>IF($C84&lt;&gt;"",ViziPartner!$C$10&amp;" "&amp;ViziPartner!$C$11&amp;" "&amp;ViziPartner!$C$12&amp;", "&amp;ViziPartner!$C$13,"")</f>
        <v/>
      </c>
      <c r="R84" s="60" t="str">
        <f>IF($C84&lt;&gt;"",ViziPartner!$C$9,"")</f>
        <v/>
      </c>
      <c r="S84" s="60" t="str">
        <f>IF($C84&lt;&gt;"",ViziPartner!$C$10&amp;" "&amp;ViziPartner!$C$11&amp;" "&amp;ViziPartner!$C$12&amp;", "&amp;ViziPartner!$C$13,"")</f>
        <v/>
      </c>
      <c r="AX84" s="104" t="str">
        <f t="shared" si="16"/>
        <v/>
      </c>
      <c r="BV84" s="60" t="str">
        <f>IF(AND($A84&lt;&gt;"",$A84&lt;&gt;"Kérem válasszon!"),ViziPartner!$C$9,"")</f>
        <v/>
      </c>
      <c r="BW84" s="60" t="str">
        <f>IF(AND($A84&lt;&gt;"",$A84&lt;&gt;"Kérem válasszon!"),ViziPartner!$C$8,"")</f>
        <v/>
      </c>
      <c r="BX84" s="60" t="str">
        <f t="shared" si="17"/>
        <v/>
      </c>
      <c r="BY84" s="60" t="str">
        <f t="shared" si="18"/>
        <v/>
      </c>
      <c r="BZ84" s="60" t="str">
        <f t="shared" si="19"/>
        <v/>
      </c>
      <c r="CA84" s="60" t="str">
        <f>IF(AND($A84&lt;&gt;"",$A84&lt;&gt;"Kérem válasszon!"),ViziPartner!C$73,"")</f>
        <v/>
      </c>
      <c r="CB84" s="107" t="str">
        <f>IF(AND($A84&lt;&gt;"",$A84&lt;&gt;"Kérem válasszon!"),ViziPartner!$C$74,"")</f>
        <v/>
      </c>
    </row>
    <row r="85" spans="5:80">
      <c r="E85" s="69"/>
      <c r="G85" s="60" t="str">
        <f t="shared" si="10"/>
        <v/>
      </c>
      <c r="H85" s="60" t="str">
        <f t="shared" si="11"/>
        <v/>
      </c>
      <c r="I85" s="129" t="str">
        <f t="shared" si="13"/>
        <v/>
      </c>
      <c r="J85" s="129" t="str">
        <f t="shared" si="14"/>
        <v/>
      </c>
      <c r="K85" s="104" t="str">
        <f t="shared" si="15"/>
        <v/>
      </c>
      <c r="O85" s="69" t="str">
        <f t="shared" si="12"/>
        <v/>
      </c>
      <c r="P85" s="60" t="str">
        <f>IF($C85&lt;&gt;"",ViziPartner!$C$9,"")</f>
        <v/>
      </c>
      <c r="Q85" s="60" t="str">
        <f>IF($C85&lt;&gt;"",ViziPartner!$C$10&amp;" "&amp;ViziPartner!$C$11&amp;" "&amp;ViziPartner!$C$12&amp;", "&amp;ViziPartner!$C$13,"")</f>
        <v/>
      </c>
      <c r="R85" s="60" t="str">
        <f>IF($C85&lt;&gt;"",ViziPartner!$C$9,"")</f>
        <v/>
      </c>
      <c r="S85" s="60" t="str">
        <f>IF($C85&lt;&gt;"",ViziPartner!$C$10&amp;" "&amp;ViziPartner!$C$11&amp;" "&amp;ViziPartner!$C$12&amp;", "&amp;ViziPartner!$C$13,"")</f>
        <v/>
      </c>
      <c r="AX85" s="104" t="str">
        <f t="shared" si="16"/>
        <v/>
      </c>
      <c r="BV85" s="60" t="str">
        <f>IF(AND($A85&lt;&gt;"",$A85&lt;&gt;"Kérem válasszon!"),ViziPartner!$C$9,"")</f>
        <v/>
      </c>
      <c r="BW85" s="60" t="str">
        <f>IF(AND($A85&lt;&gt;"",$A85&lt;&gt;"Kérem válasszon!"),ViziPartner!$C$8,"")</f>
        <v/>
      </c>
      <c r="BX85" s="60" t="str">
        <f t="shared" si="17"/>
        <v/>
      </c>
      <c r="BY85" s="60" t="str">
        <f t="shared" si="18"/>
        <v/>
      </c>
      <c r="BZ85" s="60" t="str">
        <f t="shared" si="19"/>
        <v/>
      </c>
      <c r="CA85" s="60" t="str">
        <f>IF(AND($A85&lt;&gt;"",$A85&lt;&gt;"Kérem válasszon!"),ViziPartner!C$73,"")</f>
        <v/>
      </c>
      <c r="CB85" s="107" t="str">
        <f>IF(AND($A85&lt;&gt;"",$A85&lt;&gt;"Kérem válasszon!"),ViziPartner!$C$74,"")</f>
        <v/>
      </c>
    </row>
    <row r="86" spans="5:80">
      <c r="E86" s="69"/>
      <c r="G86" s="60" t="str">
        <f t="shared" si="10"/>
        <v/>
      </c>
      <c r="H86" s="60" t="str">
        <f t="shared" si="11"/>
        <v/>
      </c>
      <c r="I86" s="129" t="str">
        <f t="shared" si="13"/>
        <v/>
      </c>
      <c r="J86" s="129" t="str">
        <f t="shared" si="14"/>
        <v/>
      </c>
      <c r="K86" s="104" t="str">
        <f t="shared" si="15"/>
        <v/>
      </c>
      <c r="O86" s="69" t="str">
        <f t="shared" si="12"/>
        <v/>
      </c>
      <c r="P86" s="60" t="str">
        <f>IF($C86&lt;&gt;"",ViziPartner!$C$9,"")</f>
        <v/>
      </c>
      <c r="Q86" s="60" t="str">
        <f>IF($C86&lt;&gt;"",ViziPartner!$C$10&amp;" "&amp;ViziPartner!$C$11&amp;" "&amp;ViziPartner!$C$12&amp;", "&amp;ViziPartner!$C$13,"")</f>
        <v/>
      </c>
      <c r="R86" s="60" t="str">
        <f>IF($C86&lt;&gt;"",ViziPartner!$C$9,"")</f>
        <v/>
      </c>
      <c r="S86" s="60" t="str">
        <f>IF($C86&lt;&gt;"",ViziPartner!$C$10&amp;" "&amp;ViziPartner!$C$11&amp;" "&amp;ViziPartner!$C$12&amp;", "&amp;ViziPartner!$C$13,"")</f>
        <v/>
      </c>
      <c r="AX86" s="104" t="str">
        <f t="shared" si="16"/>
        <v/>
      </c>
      <c r="BV86" s="60" t="str">
        <f>IF(AND($A86&lt;&gt;"",$A86&lt;&gt;"Kérem válasszon!"),ViziPartner!$C$9,"")</f>
        <v/>
      </c>
      <c r="BW86" s="60" t="str">
        <f>IF(AND($A86&lt;&gt;"",$A86&lt;&gt;"Kérem válasszon!"),ViziPartner!$C$8,"")</f>
        <v/>
      </c>
      <c r="BX86" s="60" t="str">
        <f t="shared" si="17"/>
        <v/>
      </c>
      <c r="BY86" s="60" t="str">
        <f t="shared" si="18"/>
        <v/>
      </c>
      <c r="BZ86" s="60" t="str">
        <f t="shared" si="19"/>
        <v/>
      </c>
      <c r="CA86" s="60" t="str">
        <f>IF(AND($A86&lt;&gt;"",$A86&lt;&gt;"Kérem válasszon!"),ViziPartner!C$73,"")</f>
        <v/>
      </c>
      <c r="CB86" s="107" t="str">
        <f>IF(AND($A86&lt;&gt;"",$A86&lt;&gt;"Kérem válasszon!"),ViziPartner!$C$74,"")</f>
        <v/>
      </c>
    </row>
    <row r="87" spans="5:80">
      <c r="E87" s="69"/>
      <c r="G87" s="60" t="str">
        <f t="shared" si="10"/>
        <v/>
      </c>
      <c r="H87" s="60" t="str">
        <f t="shared" si="11"/>
        <v/>
      </c>
      <c r="I87" s="129" t="str">
        <f t="shared" si="13"/>
        <v/>
      </c>
      <c r="J87" s="129" t="str">
        <f t="shared" si="14"/>
        <v/>
      </c>
      <c r="K87" s="104" t="str">
        <f t="shared" si="15"/>
        <v/>
      </c>
      <c r="O87" s="69" t="str">
        <f t="shared" si="12"/>
        <v/>
      </c>
      <c r="P87" s="60" t="str">
        <f>IF($C87&lt;&gt;"",ViziPartner!$C$9,"")</f>
        <v/>
      </c>
      <c r="Q87" s="60" t="str">
        <f>IF($C87&lt;&gt;"",ViziPartner!$C$10&amp;" "&amp;ViziPartner!$C$11&amp;" "&amp;ViziPartner!$C$12&amp;", "&amp;ViziPartner!$C$13,"")</f>
        <v/>
      </c>
      <c r="R87" s="60" t="str">
        <f>IF($C87&lt;&gt;"",ViziPartner!$C$9,"")</f>
        <v/>
      </c>
      <c r="S87" s="60" t="str">
        <f>IF($C87&lt;&gt;"",ViziPartner!$C$10&amp;" "&amp;ViziPartner!$C$11&amp;" "&amp;ViziPartner!$C$12&amp;", "&amp;ViziPartner!$C$13,"")</f>
        <v/>
      </c>
      <c r="AX87" s="104" t="str">
        <f t="shared" si="16"/>
        <v/>
      </c>
      <c r="BV87" s="60" t="str">
        <f>IF(AND($A87&lt;&gt;"",$A87&lt;&gt;"Kérem válasszon!"),ViziPartner!$C$9,"")</f>
        <v/>
      </c>
      <c r="BW87" s="60" t="str">
        <f>IF(AND($A87&lt;&gt;"",$A87&lt;&gt;"Kérem válasszon!"),ViziPartner!$C$8,"")</f>
        <v/>
      </c>
      <c r="BX87" s="60" t="str">
        <f t="shared" si="17"/>
        <v/>
      </c>
      <c r="BY87" s="60" t="str">
        <f t="shared" si="18"/>
        <v/>
      </c>
      <c r="BZ87" s="60" t="str">
        <f t="shared" si="19"/>
        <v/>
      </c>
      <c r="CA87" s="60" t="str">
        <f>IF(AND($A87&lt;&gt;"",$A87&lt;&gt;"Kérem válasszon!"),ViziPartner!C$73,"")</f>
        <v/>
      </c>
      <c r="CB87" s="107" t="str">
        <f>IF(AND($A87&lt;&gt;"",$A87&lt;&gt;"Kérem válasszon!"),ViziPartner!$C$74,"")</f>
        <v/>
      </c>
    </row>
    <row r="88" spans="5:80">
      <c r="E88" s="69"/>
      <c r="G88" s="60" t="str">
        <f t="shared" si="10"/>
        <v/>
      </c>
      <c r="H88" s="60" t="str">
        <f t="shared" si="11"/>
        <v/>
      </c>
      <c r="I88" s="129" t="str">
        <f t="shared" si="13"/>
        <v/>
      </c>
      <c r="J88" s="129" t="str">
        <f t="shared" si="14"/>
        <v/>
      </c>
      <c r="K88" s="104" t="str">
        <f t="shared" si="15"/>
        <v/>
      </c>
      <c r="O88" s="69" t="str">
        <f t="shared" si="12"/>
        <v/>
      </c>
      <c r="P88" s="60" t="str">
        <f>IF($C88&lt;&gt;"",ViziPartner!$C$9,"")</f>
        <v/>
      </c>
      <c r="Q88" s="60" t="str">
        <f>IF($C88&lt;&gt;"",ViziPartner!$C$10&amp;" "&amp;ViziPartner!$C$11&amp;" "&amp;ViziPartner!$C$12&amp;", "&amp;ViziPartner!$C$13,"")</f>
        <v/>
      </c>
      <c r="R88" s="60" t="str">
        <f>IF($C88&lt;&gt;"",ViziPartner!$C$9,"")</f>
        <v/>
      </c>
      <c r="S88" s="60" t="str">
        <f>IF($C88&lt;&gt;"",ViziPartner!$C$10&amp;" "&amp;ViziPartner!$C$11&amp;" "&amp;ViziPartner!$C$12&amp;", "&amp;ViziPartner!$C$13,"")</f>
        <v/>
      </c>
      <c r="AX88" s="104" t="str">
        <f t="shared" si="16"/>
        <v/>
      </c>
      <c r="BV88" s="60" t="str">
        <f>IF(AND($A88&lt;&gt;"",$A88&lt;&gt;"Kérem válasszon!"),ViziPartner!$C$9,"")</f>
        <v/>
      </c>
      <c r="BW88" s="60" t="str">
        <f>IF(AND($A88&lt;&gt;"",$A88&lt;&gt;"Kérem válasszon!"),ViziPartner!$C$8,"")</f>
        <v/>
      </c>
      <c r="BX88" s="60" t="str">
        <f t="shared" si="17"/>
        <v/>
      </c>
      <c r="BY88" s="60" t="str">
        <f t="shared" si="18"/>
        <v/>
      </c>
      <c r="BZ88" s="60" t="str">
        <f t="shared" si="19"/>
        <v/>
      </c>
      <c r="CA88" s="60" t="str">
        <f>IF(AND($A88&lt;&gt;"",$A88&lt;&gt;"Kérem válasszon!"),ViziPartner!C$73,"")</f>
        <v/>
      </c>
      <c r="CB88" s="107" t="str">
        <f>IF(AND($A88&lt;&gt;"",$A88&lt;&gt;"Kérem válasszon!"),ViziPartner!$C$74,"")</f>
        <v/>
      </c>
    </row>
    <row r="89" spans="5:80">
      <c r="E89" s="69"/>
      <c r="G89" s="60" t="str">
        <f t="shared" si="10"/>
        <v/>
      </c>
      <c r="H89" s="60" t="str">
        <f t="shared" si="11"/>
        <v/>
      </c>
      <c r="I89" s="129" t="str">
        <f t="shared" si="13"/>
        <v/>
      </c>
      <c r="J89" s="129" t="str">
        <f t="shared" si="14"/>
        <v/>
      </c>
      <c r="K89" s="104" t="str">
        <f t="shared" si="15"/>
        <v/>
      </c>
      <c r="O89" s="69" t="str">
        <f t="shared" si="12"/>
        <v/>
      </c>
      <c r="P89" s="60" t="str">
        <f>IF($C89&lt;&gt;"",ViziPartner!$C$9,"")</f>
        <v/>
      </c>
      <c r="Q89" s="60" t="str">
        <f>IF($C89&lt;&gt;"",ViziPartner!$C$10&amp;" "&amp;ViziPartner!$C$11&amp;" "&amp;ViziPartner!$C$12&amp;", "&amp;ViziPartner!$C$13,"")</f>
        <v/>
      </c>
      <c r="R89" s="60" t="str">
        <f>IF($C89&lt;&gt;"",ViziPartner!$C$9,"")</f>
        <v/>
      </c>
      <c r="S89" s="60" t="str">
        <f>IF($C89&lt;&gt;"",ViziPartner!$C$10&amp;" "&amp;ViziPartner!$C$11&amp;" "&amp;ViziPartner!$C$12&amp;", "&amp;ViziPartner!$C$13,"")</f>
        <v/>
      </c>
      <c r="AX89" s="104" t="str">
        <f t="shared" si="16"/>
        <v/>
      </c>
      <c r="BV89" s="60" t="str">
        <f>IF(AND($A89&lt;&gt;"",$A89&lt;&gt;"Kérem válasszon!"),ViziPartner!$C$9,"")</f>
        <v/>
      </c>
      <c r="BW89" s="60" t="str">
        <f>IF(AND($A89&lt;&gt;"",$A89&lt;&gt;"Kérem válasszon!"),ViziPartner!$C$8,"")</f>
        <v/>
      </c>
      <c r="BX89" s="60" t="str">
        <f t="shared" si="17"/>
        <v/>
      </c>
      <c r="BY89" s="60" t="str">
        <f t="shared" si="18"/>
        <v/>
      </c>
      <c r="BZ89" s="60" t="str">
        <f t="shared" si="19"/>
        <v/>
      </c>
      <c r="CA89" s="60" t="str">
        <f>IF(AND($A89&lt;&gt;"",$A89&lt;&gt;"Kérem válasszon!"),ViziPartner!C$73,"")</f>
        <v/>
      </c>
      <c r="CB89" s="107" t="str">
        <f>IF(AND($A89&lt;&gt;"",$A89&lt;&gt;"Kérem válasszon!"),ViziPartner!$C$74,"")</f>
        <v/>
      </c>
    </row>
    <row r="90" spans="5:80">
      <c r="E90" s="69"/>
      <c r="G90" s="60" t="str">
        <f t="shared" si="10"/>
        <v/>
      </c>
      <c r="H90" s="60" t="str">
        <f t="shared" si="11"/>
        <v/>
      </c>
      <c r="I90" s="129" t="str">
        <f t="shared" si="13"/>
        <v/>
      </c>
      <c r="J90" s="129" t="str">
        <f t="shared" si="14"/>
        <v/>
      </c>
      <c r="K90" s="104" t="str">
        <f t="shared" si="15"/>
        <v/>
      </c>
      <c r="O90" s="69" t="str">
        <f t="shared" si="12"/>
        <v/>
      </c>
      <c r="P90" s="60" t="str">
        <f>IF($C90&lt;&gt;"",ViziPartner!$C$9,"")</f>
        <v/>
      </c>
      <c r="Q90" s="60" t="str">
        <f>IF($C90&lt;&gt;"",ViziPartner!$C$10&amp;" "&amp;ViziPartner!$C$11&amp;" "&amp;ViziPartner!$C$12&amp;", "&amp;ViziPartner!$C$13,"")</f>
        <v/>
      </c>
      <c r="R90" s="60" t="str">
        <f>IF($C90&lt;&gt;"",ViziPartner!$C$9,"")</f>
        <v/>
      </c>
      <c r="S90" s="60" t="str">
        <f>IF($C90&lt;&gt;"",ViziPartner!$C$10&amp;" "&amp;ViziPartner!$C$11&amp;" "&amp;ViziPartner!$C$12&amp;", "&amp;ViziPartner!$C$13,"")</f>
        <v/>
      </c>
      <c r="AX90" s="104" t="str">
        <f t="shared" si="16"/>
        <v/>
      </c>
      <c r="BV90" s="60" t="str">
        <f>IF(AND($A90&lt;&gt;"",$A90&lt;&gt;"Kérem válasszon!"),ViziPartner!$C$9,"")</f>
        <v/>
      </c>
      <c r="BW90" s="60" t="str">
        <f>IF(AND($A90&lt;&gt;"",$A90&lt;&gt;"Kérem válasszon!"),ViziPartner!$C$8,"")</f>
        <v/>
      </c>
      <c r="BX90" s="60" t="str">
        <f t="shared" si="17"/>
        <v/>
      </c>
      <c r="BY90" s="60" t="str">
        <f t="shared" si="18"/>
        <v/>
      </c>
      <c r="BZ90" s="60" t="str">
        <f t="shared" si="19"/>
        <v/>
      </c>
      <c r="CA90" s="60" t="str">
        <f>IF(AND($A90&lt;&gt;"",$A90&lt;&gt;"Kérem válasszon!"),ViziPartner!C$73,"")</f>
        <v/>
      </c>
      <c r="CB90" s="107" t="str">
        <f>IF(AND($A90&lt;&gt;"",$A90&lt;&gt;"Kérem válasszon!"),ViziPartner!$C$74,"")</f>
        <v/>
      </c>
    </row>
    <row r="91" spans="5:80">
      <c r="E91" s="69"/>
      <c r="G91" s="60" t="str">
        <f t="shared" si="10"/>
        <v/>
      </c>
      <c r="H91" s="60" t="str">
        <f t="shared" si="11"/>
        <v/>
      </c>
      <c r="I91" s="129" t="str">
        <f t="shared" si="13"/>
        <v/>
      </c>
      <c r="J91" s="129" t="str">
        <f t="shared" si="14"/>
        <v/>
      </c>
      <c r="K91" s="104" t="str">
        <f t="shared" si="15"/>
        <v/>
      </c>
      <c r="O91" s="69" t="str">
        <f t="shared" si="12"/>
        <v/>
      </c>
      <c r="P91" s="60" t="str">
        <f>IF($C91&lt;&gt;"",ViziPartner!$C$9,"")</f>
        <v/>
      </c>
      <c r="Q91" s="60" t="str">
        <f>IF($C91&lt;&gt;"",ViziPartner!$C$10&amp;" "&amp;ViziPartner!$C$11&amp;" "&amp;ViziPartner!$C$12&amp;", "&amp;ViziPartner!$C$13,"")</f>
        <v/>
      </c>
      <c r="R91" s="60" t="str">
        <f>IF($C91&lt;&gt;"",ViziPartner!$C$9,"")</f>
        <v/>
      </c>
      <c r="S91" s="60" t="str">
        <f>IF($C91&lt;&gt;"",ViziPartner!$C$10&amp;" "&amp;ViziPartner!$C$11&amp;" "&amp;ViziPartner!$C$12&amp;", "&amp;ViziPartner!$C$13,"")</f>
        <v/>
      </c>
      <c r="AX91" s="104" t="str">
        <f t="shared" si="16"/>
        <v/>
      </c>
      <c r="BV91" s="60" t="str">
        <f>IF(AND($A91&lt;&gt;"",$A91&lt;&gt;"Kérem válasszon!"),ViziPartner!$C$9,"")</f>
        <v/>
      </c>
      <c r="BW91" s="60" t="str">
        <f>IF(AND($A91&lt;&gt;"",$A91&lt;&gt;"Kérem válasszon!"),ViziPartner!$C$8,"")</f>
        <v/>
      </c>
      <c r="BX91" s="60" t="str">
        <f t="shared" si="17"/>
        <v/>
      </c>
      <c r="BY91" s="60" t="str">
        <f t="shared" si="18"/>
        <v/>
      </c>
      <c r="BZ91" s="60" t="str">
        <f t="shared" si="19"/>
        <v/>
      </c>
      <c r="CA91" s="60" t="str">
        <f>IF(AND($A91&lt;&gt;"",$A91&lt;&gt;"Kérem válasszon!"),ViziPartner!C$73,"")</f>
        <v/>
      </c>
      <c r="CB91" s="107" t="str">
        <f>IF(AND($A91&lt;&gt;"",$A91&lt;&gt;"Kérem válasszon!"),ViziPartner!$C$74,"")</f>
        <v/>
      </c>
    </row>
    <row r="92" spans="5:80">
      <c r="E92" s="69"/>
      <c r="G92" s="60" t="str">
        <f t="shared" si="10"/>
        <v/>
      </c>
      <c r="H92" s="60" t="str">
        <f t="shared" si="11"/>
        <v/>
      </c>
      <c r="I92" s="129" t="str">
        <f t="shared" si="13"/>
        <v/>
      </c>
      <c r="J92" s="129" t="str">
        <f t="shared" si="14"/>
        <v/>
      </c>
      <c r="K92" s="104" t="str">
        <f t="shared" si="15"/>
        <v/>
      </c>
      <c r="O92" s="69" t="str">
        <f t="shared" si="12"/>
        <v/>
      </c>
      <c r="P92" s="60" t="str">
        <f>IF($C92&lt;&gt;"",ViziPartner!$C$9,"")</f>
        <v/>
      </c>
      <c r="Q92" s="60" t="str">
        <f>IF($C92&lt;&gt;"",ViziPartner!$C$10&amp;" "&amp;ViziPartner!$C$11&amp;" "&amp;ViziPartner!$C$12&amp;", "&amp;ViziPartner!$C$13,"")</f>
        <v/>
      </c>
      <c r="R92" s="60" t="str">
        <f>IF($C92&lt;&gt;"",ViziPartner!$C$9,"")</f>
        <v/>
      </c>
      <c r="S92" s="60" t="str">
        <f>IF($C92&lt;&gt;"",ViziPartner!$C$10&amp;" "&amp;ViziPartner!$C$11&amp;" "&amp;ViziPartner!$C$12&amp;", "&amp;ViziPartner!$C$13,"")</f>
        <v/>
      </c>
      <c r="AX92" s="104" t="str">
        <f t="shared" si="16"/>
        <v/>
      </c>
      <c r="BV92" s="60" t="str">
        <f>IF(AND($A92&lt;&gt;"",$A92&lt;&gt;"Kérem válasszon!"),ViziPartner!$C$9,"")</f>
        <v/>
      </c>
      <c r="BW92" s="60" t="str">
        <f>IF(AND($A92&lt;&gt;"",$A92&lt;&gt;"Kérem válasszon!"),ViziPartner!$C$8,"")</f>
        <v/>
      </c>
      <c r="BX92" s="60" t="str">
        <f t="shared" si="17"/>
        <v/>
      </c>
      <c r="BY92" s="60" t="str">
        <f t="shared" si="18"/>
        <v/>
      </c>
      <c r="BZ92" s="60" t="str">
        <f t="shared" si="19"/>
        <v/>
      </c>
      <c r="CA92" s="60" t="str">
        <f>IF(AND($A92&lt;&gt;"",$A92&lt;&gt;"Kérem válasszon!"),ViziPartner!C$73,"")</f>
        <v/>
      </c>
      <c r="CB92" s="107" t="str">
        <f>IF(AND($A92&lt;&gt;"",$A92&lt;&gt;"Kérem válasszon!"),ViziPartner!$C$74,"")</f>
        <v/>
      </c>
    </row>
    <row r="93" spans="5:80">
      <c r="E93" s="69"/>
      <c r="G93" s="60" t="str">
        <f t="shared" si="10"/>
        <v/>
      </c>
      <c r="H93" s="60" t="str">
        <f t="shared" si="11"/>
        <v/>
      </c>
      <c r="I93" s="129" t="str">
        <f t="shared" si="13"/>
        <v/>
      </c>
      <c r="J93" s="129" t="str">
        <f t="shared" si="14"/>
        <v/>
      </c>
      <c r="K93" s="104" t="str">
        <f t="shared" si="15"/>
        <v/>
      </c>
      <c r="O93" s="69" t="str">
        <f t="shared" si="12"/>
        <v/>
      </c>
      <c r="P93" s="60" t="str">
        <f>IF($C93&lt;&gt;"",ViziPartner!$C$9,"")</f>
        <v/>
      </c>
      <c r="Q93" s="60" t="str">
        <f>IF($C93&lt;&gt;"",ViziPartner!$C$10&amp;" "&amp;ViziPartner!$C$11&amp;" "&amp;ViziPartner!$C$12&amp;", "&amp;ViziPartner!$C$13,"")</f>
        <v/>
      </c>
      <c r="R93" s="60" t="str">
        <f>IF($C93&lt;&gt;"",ViziPartner!$C$9,"")</f>
        <v/>
      </c>
      <c r="S93" s="60" t="str">
        <f>IF($C93&lt;&gt;"",ViziPartner!$C$10&amp;" "&amp;ViziPartner!$C$11&amp;" "&amp;ViziPartner!$C$12&amp;", "&amp;ViziPartner!$C$13,"")</f>
        <v/>
      </c>
      <c r="AX93" s="104" t="str">
        <f t="shared" si="16"/>
        <v/>
      </c>
      <c r="BV93" s="60" t="str">
        <f>IF(AND($A93&lt;&gt;"",$A93&lt;&gt;"Kérem válasszon!"),ViziPartner!$C$9,"")</f>
        <v/>
      </c>
      <c r="BW93" s="60" t="str">
        <f>IF(AND($A93&lt;&gt;"",$A93&lt;&gt;"Kérem válasszon!"),ViziPartner!$C$8,"")</f>
        <v/>
      </c>
      <c r="BX93" s="60" t="str">
        <f t="shared" si="17"/>
        <v/>
      </c>
      <c r="BY93" s="60" t="str">
        <f t="shared" si="18"/>
        <v/>
      </c>
      <c r="BZ93" s="60" t="str">
        <f t="shared" si="19"/>
        <v/>
      </c>
      <c r="CA93" s="60" t="str">
        <f>IF(AND($A93&lt;&gt;"",$A93&lt;&gt;"Kérem válasszon!"),ViziPartner!C$73,"")</f>
        <v/>
      </c>
      <c r="CB93" s="107" t="str">
        <f>IF(AND($A93&lt;&gt;"",$A93&lt;&gt;"Kérem válasszon!"),ViziPartner!$C$74,"")</f>
        <v/>
      </c>
    </row>
    <row r="94" spans="5:80">
      <c r="E94" s="69"/>
      <c r="G94" s="60" t="str">
        <f t="shared" si="10"/>
        <v/>
      </c>
      <c r="H94" s="60" t="str">
        <f t="shared" si="11"/>
        <v/>
      </c>
      <c r="I94" s="129" t="str">
        <f t="shared" si="13"/>
        <v/>
      </c>
      <c r="J94" s="129" t="str">
        <f t="shared" si="14"/>
        <v/>
      </c>
      <c r="K94" s="104" t="str">
        <f t="shared" si="15"/>
        <v/>
      </c>
      <c r="O94" s="69" t="str">
        <f t="shared" si="12"/>
        <v/>
      </c>
      <c r="P94" s="60" t="str">
        <f>IF($C94&lt;&gt;"",ViziPartner!$C$9,"")</f>
        <v/>
      </c>
      <c r="Q94" s="60" t="str">
        <f>IF($C94&lt;&gt;"",ViziPartner!$C$10&amp;" "&amp;ViziPartner!$C$11&amp;" "&amp;ViziPartner!$C$12&amp;", "&amp;ViziPartner!$C$13,"")</f>
        <v/>
      </c>
      <c r="R94" s="60" t="str">
        <f>IF($C94&lt;&gt;"",ViziPartner!$C$9,"")</f>
        <v/>
      </c>
      <c r="S94" s="60" t="str">
        <f>IF($C94&lt;&gt;"",ViziPartner!$C$10&amp;" "&amp;ViziPartner!$C$11&amp;" "&amp;ViziPartner!$C$12&amp;", "&amp;ViziPartner!$C$13,"")</f>
        <v/>
      </c>
      <c r="AX94" s="104" t="str">
        <f t="shared" si="16"/>
        <v/>
      </c>
      <c r="BV94" s="60" t="str">
        <f>IF(AND($A94&lt;&gt;"",$A94&lt;&gt;"Kérem válasszon!"),ViziPartner!$C$9,"")</f>
        <v/>
      </c>
      <c r="BW94" s="60" t="str">
        <f>IF(AND($A94&lt;&gt;"",$A94&lt;&gt;"Kérem válasszon!"),ViziPartner!$C$8,"")</f>
        <v/>
      </c>
      <c r="BX94" s="60" t="str">
        <f t="shared" si="17"/>
        <v/>
      </c>
      <c r="BY94" s="60" t="str">
        <f t="shared" si="18"/>
        <v/>
      </c>
      <c r="BZ94" s="60" t="str">
        <f t="shared" si="19"/>
        <v/>
      </c>
      <c r="CA94" s="60" t="str">
        <f>IF(AND($A94&lt;&gt;"",$A94&lt;&gt;"Kérem válasszon!"),ViziPartner!C$73,"")</f>
        <v/>
      </c>
      <c r="CB94" s="107" t="str">
        <f>IF(AND($A94&lt;&gt;"",$A94&lt;&gt;"Kérem válasszon!"),ViziPartner!$C$74,"")</f>
        <v/>
      </c>
    </row>
    <row r="95" spans="5:80">
      <c r="E95" s="69"/>
      <c r="G95" s="60" t="str">
        <f t="shared" si="10"/>
        <v/>
      </c>
      <c r="H95" s="60" t="str">
        <f t="shared" si="11"/>
        <v/>
      </c>
      <c r="I95" s="129" t="str">
        <f t="shared" si="13"/>
        <v/>
      </c>
      <c r="J95" s="129" t="str">
        <f t="shared" si="14"/>
        <v/>
      </c>
      <c r="K95" s="104" t="str">
        <f t="shared" si="15"/>
        <v/>
      </c>
      <c r="O95" s="69" t="str">
        <f t="shared" si="12"/>
        <v/>
      </c>
      <c r="P95" s="60" t="str">
        <f>IF($C95&lt;&gt;"",ViziPartner!$C$9,"")</f>
        <v/>
      </c>
      <c r="Q95" s="60" t="str">
        <f>IF($C95&lt;&gt;"",ViziPartner!$C$10&amp;" "&amp;ViziPartner!$C$11&amp;" "&amp;ViziPartner!$C$12&amp;", "&amp;ViziPartner!$C$13,"")</f>
        <v/>
      </c>
      <c r="R95" s="60" t="str">
        <f>IF($C95&lt;&gt;"",ViziPartner!$C$9,"")</f>
        <v/>
      </c>
      <c r="S95" s="60" t="str">
        <f>IF($C95&lt;&gt;"",ViziPartner!$C$10&amp;" "&amp;ViziPartner!$C$11&amp;" "&amp;ViziPartner!$C$12&amp;", "&amp;ViziPartner!$C$13,"")</f>
        <v/>
      </c>
      <c r="AX95" s="104" t="str">
        <f t="shared" si="16"/>
        <v/>
      </c>
      <c r="BV95" s="60" t="str">
        <f>IF(AND($A95&lt;&gt;"",$A95&lt;&gt;"Kérem válasszon!"),ViziPartner!$C$9,"")</f>
        <v/>
      </c>
      <c r="BW95" s="60" t="str">
        <f>IF(AND($A95&lt;&gt;"",$A95&lt;&gt;"Kérem válasszon!"),ViziPartner!$C$8,"")</f>
        <v/>
      </c>
      <c r="BX95" s="60" t="str">
        <f t="shared" si="17"/>
        <v/>
      </c>
      <c r="BY95" s="60" t="str">
        <f t="shared" si="18"/>
        <v/>
      </c>
      <c r="BZ95" s="60" t="str">
        <f t="shared" si="19"/>
        <v/>
      </c>
      <c r="CA95" s="60" t="str">
        <f>IF(AND($A95&lt;&gt;"",$A95&lt;&gt;"Kérem válasszon!"),ViziPartner!C$73,"")</f>
        <v/>
      </c>
      <c r="CB95" s="107" t="str">
        <f>IF(AND($A95&lt;&gt;"",$A95&lt;&gt;"Kérem válasszon!"),ViziPartner!$C$74,"")</f>
        <v/>
      </c>
    </row>
    <row r="96" spans="5:80">
      <c r="E96" s="69"/>
      <c r="G96" s="60" t="str">
        <f t="shared" si="10"/>
        <v/>
      </c>
      <c r="H96" s="60" t="str">
        <f t="shared" si="11"/>
        <v/>
      </c>
      <c r="I96" s="129" t="str">
        <f t="shared" si="13"/>
        <v/>
      </c>
      <c r="J96" s="129" t="str">
        <f t="shared" si="14"/>
        <v/>
      </c>
      <c r="K96" s="104" t="str">
        <f t="shared" si="15"/>
        <v/>
      </c>
      <c r="O96" s="69" t="str">
        <f t="shared" si="12"/>
        <v/>
      </c>
      <c r="P96" s="60" t="str">
        <f>IF($C96&lt;&gt;"",ViziPartner!$C$9,"")</f>
        <v/>
      </c>
      <c r="Q96" s="60" t="str">
        <f>IF($C96&lt;&gt;"",ViziPartner!$C$10&amp;" "&amp;ViziPartner!$C$11&amp;" "&amp;ViziPartner!$C$12&amp;", "&amp;ViziPartner!$C$13,"")</f>
        <v/>
      </c>
      <c r="R96" s="60" t="str">
        <f>IF($C96&lt;&gt;"",ViziPartner!$C$9,"")</f>
        <v/>
      </c>
      <c r="S96" s="60" t="str">
        <f>IF($C96&lt;&gt;"",ViziPartner!$C$10&amp;" "&amp;ViziPartner!$C$11&amp;" "&amp;ViziPartner!$C$12&amp;", "&amp;ViziPartner!$C$13,"")</f>
        <v/>
      </c>
      <c r="AX96" s="104" t="str">
        <f t="shared" si="16"/>
        <v/>
      </c>
      <c r="BV96" s="60" t="str">
        <f>IF(AND($A96&lt;&gt;"",$A96&lt;&gt;"Kérem válasszon!"),ViziPartner!$C$9,"")</f>
        <v/>
      </c>
      <c r="BW96" s="60" t="str">
        <f>IF(AND($A96&lt;&gt;"",$A96&lt;&gt;"Kérem válasszon!"),ViziPartner!$C$8,"")</f>
        <v/>
      </c>
      <c r="BX96" s="60" t="str">
        <f t="shared" si="17"/>
        <v/>
      </c>
      <c r="BY96" s="60" t="str">
        <f t="shared" si="18"/>
        <v/>
      </c>
      <c r="BZ96" s="60" t="str">
        <f t="shared" si="19"/>
        <v/>
      </c>
      <c r="CA96" s="60" t="str">
        <f>IF(AND($A96&lt;&gt;"",$A96&lt;&gt;"Kérem válasszon!"),ViziPartner!C$73,"")</f>
        <v/>
      </c>
      <c r="CB96" s="107" t="str">
        <f>IF(AND($A96&lt;&gt;"",$A96&lt;&gt;"Kérem válasszon!"),ViziPartner!$C$74,"")</f>
        <v/>
      </c>
    </row>
    <row r="97" spans="5:80">
      <c r="E97" s="69"/>
      <c r="G97" s="60" t="str">
        <f t="shared" si="10"/>
        <v/>
      </c>
      <c r="H97" s="60" t="str">
        <f t="shared" si="11"/>
        <v/>
      </c>
      <c r="I97" s="129" t="str">
        <f t="shared" si="13"/>
        <v/>
      </c>
      <c r="J97" s="129" t="str">
        <f t="shared" si="14"/>
        <v/>
      </c>
      <c r="K97" s="104" t="str">
        <f t="shared" si="15"/>
        <v/>
      </c>
      <c r="O97" s="69" t="str">
        <f t="shared" si="12"/>
        <v/>
      </c>
      <c r="P97" s="60" t="str">
        <f>IF($C97&lt;&gt;"",ViziPartner!$C$9,"")</f>
        <v/>
      </c>
      <c r="Q97" s="60" t="str">
        <f>IF($C97&lt;&gt;"",ViziPartner!$C$10&amp;" "&amp;ViziPartner!$C$11&amp;" "&amp;ViziPartner!$C$12&amp;", "&amp;ViziPartner!$C$13,"")</f>
        <v/>
      </c>
      <c r="R97" s="60" t="str">
        <f>IF($C97&lt;&gt;"",ViziPartner!$C$9,"")</f>
        <v/>
      </c>
      <c r="S97" s="60" t="str">
        <f>IF($C97&lt;&gt;"",ViziPartner!$C$10&amp;" "&amp;ViziPartner!$C$11&amp;" "&amp;ViziPartner!$C$12&amp;", "&amp;ViziPartner!$C$13,"")</f>
        <v/>
      </c>
      <c r="AX97" s="104" t="str">
        <f t="shared" si="16"/>
        <v/>
      </c>
      <c r="BV97" s="60" t="str">
        <f>IF(AND($A97&lt;&gt;"",$A97&lt;&gt;"Kérem válasszon!"),ViziPartner!$C$9,"")</f>
        <v/>
      </c>
      <c r="BW97" s="60" t="str">
        <f>IF(AND($A97&lt;&gt;"",$A97&lt;&gt;"Kérem válasszon!"),ViziPartner!$C$8,"")</f>
        <v/>
      </c>
      <c r="BX97" s="60" t="str">
        <f t="shared" si="17"/>
        <v/>
      </c>
      <c r="BY97" s="60" t="str">
        <f t="shared" si="18"/>
        <v/>
      </c>
      <c r="BZ97" s="60" t="str">
        <f t="shared" si="19"/>
        <v/>
      </c>
      <c r="CA97" s="60" t="str">
        <f>IF(AND($A97&lt;&gt;"",$A97&lt;&gt;"Kérem válasszon!"),ViziPartner!C$73,"")</f>
        <v/>
      </c>
      <c r="CB97" s="107" t="str">
        <f>IF(AND($A97&lt;&gt;"",$A97&lt;&gt;"Kérem válasszon!"),ViziPartner!$C$74,"")</f>
        <v/>
      </c>
    </row>
    <row r="98" spans="5:80">
      <c r="E98" s="69"/>
      <c r="G98" s="60" t="str">
        <f t="shared" si="10"/>
        <v/>
      </c>
      <c r="H98" s="60" t="str">
        <f t="shared" si="11"/>
        <v/>
      </c>
      <c r="I98" s="129" t="str">
        <f t="shared" si="13"/>
        <v/>
      </c>
      <c r="J98" s="129" t="str">
        <f t="shared" si="14"/>
        <v/>
      </c>
      <c r="K98" s="104" t="str">
        <f t="shared" si="15"/>
        <v/>
      </c>
      <c r="O98" s="69" t="str">
        <f t="shared" si="12"/>
        <v/>
      </c>
      <c r="P98" s="60" t="str">
        <f>IF($C98&lt;&gt;"",ViziPartner!$C$9,"")</f>
        <v/>
      </c>
      <c r="Q98" s="60" t="str">
        <f>IF($C98&lt;&gt;"",ViziPartner!$C$10&amp;" "&amp;ViziPartner!$C$11&amp;" "&amp;ViziPartner!$C$12&amp;", "&amp;ViziPartner!$C$13,"")</f>
        <v/>
      </c>
      <c r="R98" s="60" t="str">
        <f>IF($C98&lt;&gt;"",ViziPartner!$C$9,"")</f>
        <v/>
      </c>
      <c r="S98" s="60" t="str">
        <f>IF($C98&lt;&gt;"",ViziPartner!$C$10&amp;" "&amp;ViziPartner!$C$11&amp;" "&amp;ViziPartner!$C$12&amp;", "&amp;ViziPartner!$C$13,"")</f>
        <v/>
      </c>
      <c r="AX98" s="104" t="str">
        <f t="shared" si="16"/>
        <v/>
      </c>
      <c r="BV98" s="60" t="str">
        <f>IF(AND($A98&lt;&gt;"",$A98&lt;&gt;"Kérem válasszon!"),ViziPartner!$C$9,"")</f>
        <v/>
      </c>
      <c r="BW98" s="60" t="str">
        <f>IF(AND($A98&lt;&gt;"",$A98&lt;&gt;"Kérem válasszon!"),ViziPartner!$C$8,"")</f>
        <v/>
      </c>
      <c r="BX98" s="60" t="str">
        <f t="shared" si="17"/>
        <v/>
      </c>
      <c r="BY98" s="60" t="str">
        <f t="shared" si="18"/>
        <v/>
      </c>
      <c r="BZ98" s="60" t="str">
        <f t="shared" si="19"/>
        <v/>
      </c>
      <c r="CA98" s="60" t="str">
        <f>IF(AND($A98&lt;&gt;"",$A98&lt;&gt;"Kérem válasszon!"),ViziPartner!C$73,"")</f>
        <v/>
      </c>
      <c r="CB98" s="107" t="str">
        <f>IF(AND($A98&lt;&gt;"",$A98&lt;&gt;"Kérem válasszon!"),ViziPartner!$C$74,"")</f>
        <v/>
      </c>
    </row>
    <row r="99" spans="5:80">
      <c r="E99" s="69"/>
      <c r="G99" s="60" t="str">
        <f t="shared" si="10"/>
        <v/>
      </c>
      <c r="H99" s="60" t="str">
        <f t="shared" si="11"/>
        <v/>
      </c>
      <c r="I99" s="129" t="str">
        <f t="shared" si="13"/>
        <v/>
      </c>
      <c r="J99" s="129" t="str">
        <f t="shared" si="14"/>
        <v/>
      </c>
      <c r="K99" s="104" t="str">
        <f t="shared" si="15"/>
        <v/>
      </c>
      <c r="O99" s="69" t="str">
        <f t="shared" si="12"/>
        <v/>
      </c>
      <c r="P99" s="60" t="str">
        <f>IF($C99&lt;&gt;"",ViziPartner!$C$9,"")</f>
        <v/>
      </c>
      <c r="Q99" s="60" t="str">
        <f>IF($C99&lt;&gt;"",ViziPartner!$C$10&amp;" "&amp;ViziPartner!$C$11&amp;" "&amp;ViziPartner!$C$12&amp;", "&amp;ViziPartner!$C$13,"")</f>
        <v/>
      </c>
      <c r="R99" s="60" t="str">
        <f>IF($C99&lt;&gt;"",ViziPartner!$C$9,"")</f>
        <v/>
      </c>
      <c r="S99" s="60" t="str">
        <f>IF($C99&lt;&gt;"",ViziPartner!$C$10&amp;" "&amp;ViziPartner!$C$11&amp;" "&amp;ViziPartner!$C$12&amp;", "&amp;ViziPartner!$C$13,"")</f>
        <v/>
      </c>
      <c r="AX99" s="104" t="str">
        <f t="shared" si="16"/>
        <v/>
      </c>
      <c r="BV99" s="60" t="str">
        <f>IF(AND($A99&lt;&gt;"",$A99&lt;&gt;"Kérem válasszon!"),ViziPartner!$C$9,"")</f>
        <v/>
      </c>
      <c r="BW99" s="60" t="str">
        <f>IF(AND($A99&lt;&gt;"",$A99&lt;&gt;"Kérem válasszon!"),ViziPartner!$C$8,"")</f>
        <v/>
      </c>
      <c r="BX99" s="60" t="str">
        <f t="shared" si="17"/>
        <v/>
      </c>
      <c r="BY99" s="60" t="str">
        <f t="shared" si="18"/>
        <v/>
      </c>
      <c r="BZ99" s="60" t="str">
        <f t="shared" si="19"/>
        <v/>
      </c>
      <c r="CA99" s="60" t="str">
        <f>IF(AND($A99&lt;&gt;"",$A99&lt;&gt;"Kérem válasszon!"),ViziPartner!C$73,"")</f>
        <v/>
      </c>
      <c r="CB99" s="107" t="str">
        <f>IF(AND($A99&lt;&gt;"",$A99&lt;&gt;"Kérem válasszon!"),ViziPartner!$C$74,"")</f>
        <v/>
      </c>
    </row>
    <row r="100" spans="5:80">
      <c r="E100" s="69"/>
      <c r="G100" s="60" t="str">
        <f t="shared" si="10"/>
        <v/>
      </c>
      <c r="H100" s="60" t="str">
        <f t="shared" si="11"/>
        <v/>
      </c>
      <c r="I100" s="129" t="str">
        <f t="shared" si="13"/>
        <v/>
      </c>
      <c r="J100" s="129" t="str">
        <f t="shared" si="14"/>
        <v/>
      </c>
      <c r="K100" s="104" t="str">
        <f t="shared" si="15"/>
        <v/>
      </c>
      <c r="O100" s="69" t="str">
        <f t="shared" si="12"/>
        <v/>
      </c>
      <c r="P100" s="60" t="str">
        <f>IF($C100&lt;&gt;"",ViziPartner!$C$9,"")</f>
        <v/>
      </c>
      <c r="Q100" s="60" t="str">
        <f>IF($C100&lt;&gt;"",ViziPartner!$C$10&amp;" "&amp;ViziPartner!$C$11&amp;" "&amp;ViziPartner!$C$12&amp;", "&amp;ViziPartner!$C$13,"")</f>
        <v/>
      </c>
      <c r="R100" s="60" t="str">
        <f>IF($C100&lt;&gt;"",ViziPartner!$C$9,"")</f>
        <v/>
      </c>
      <c r="S100" s="60" t="str">
        <f>IF($C100&lt;&gt;"",ViziPartner!$C$10&amp;" "&amp;ViziPartner!$C$11&amp;" "&amp;ViziPartner!$C$12&amp;", "&amp;ViziPartner!$C$13,"")</f>
        <v/>
      </c>
      <c r="AX100" s="104" t="str">
        <f t="shared" si="16"/>
        <v/>
      </c>
      <c r="BV100" s="60" t="str">
        <f>IF(AND($A100&lt;&gt;"",$A100&lt;&gt;"Kérem válasszon!"),ViziPartner!$C$9,"")</f>
        <v/>
      </c>
      <c r="BW100" s="60" t="str">
        <f>IF(AND($A100&lt;&gt;"",$A100&lt;&gt;"Kérem válasszon!"),ViziPartner!$C$8,"")</f>
        <v/>
      </c>
      <c r="BX100" s="60" t="str">
        <f t="shared" si="17"/>
        <v/>
      </c>
      <c r="BY100" s="60" t="str">
        <f t="shared" si="18"/>
        <v/>
      </c>
      <c r="BZ100" s="60" t="str">
        <f t="shared" si="19"/>
        <v/>
      </c>
      <c r="CA100" s="60" t="str">
        <f>IF(AND($A100&lt;&gt;"",$A100&lt;&gt;"Kérem válasszon!"),ViziPartner!C$73,"")</f>
        <v/>
      </c>
      <c r="CB100" s="107" t="str">
        <f>IF(AND($A100&lt;&gt;"",$A100&lt;&gt;"Kérem válasszon!"),ViziPartner!$C$74,"")</f>
        <v/>
      </c>
    </row>
    <row r="101" spans="5:80">
      <c r="E101" s="69"/>
      <c r="G101" s="60" t="str">
        <f t="shared" si="10"/>
        <v/>
      </c>
      <c r="H101" s="60" t="str">
        <f t="shared" si="11"/>
        <v/>
      </c>
      <c r="I101" s="129" t="str">
        <f t="shared" si="13"/>
        <v/>
      </c>
      <c r="J101" s="129" t="str">
        <f t="shared" si="14"/>
        <v/>
      </c>
      <c r="K101" s="104" t="str">
        <f t="shared" si="15"/>
        <v/>
      </c>
      <c r="O101" s="69" t="str">
        <f t="shared" si="12"/>
        <v/>
      </c>
      <c r="P101" s="60" t="str">
        <f>IF($C101&lt;&gt;"",ViziPartner!$C$9,"")</f>
        <v/>
      </c>
      <c r="Q101" s="60" t="str">
        <f>IF($C101&lt;&gt;"",ViziPartner!$C$10&amp;" "&amp;ViziPartner!$C$11&amp;" "&amp;ViziPartner!$C$12&amp;", "&amp;ViziPartner!$C$13,"")</f>
        <v/>
      </c>
      <c r="R101" s="60" t="str">
        <f>IF($C101&lt;&gt;"",ViziPartner!$C$9,"")</f>
        <v/>
      </c>
      <c r="S101" s="60" t="str">
        <f>IF($C101&lt;&gt;"",ViziPartner!$C$10&amp;" "&amp;ViziPartner!$C$11&amp;" "&amp;ViziPartner!$C$12&amp;", "&amp;ViziPartner!$C$13,"")</f>
        <v/>
      </c>
      <c r="AX101" s="104" t="str">
        <f t="shared" si="16"/>
        <v/>
      </c>
      <c r="BV101" s="60" t="str">
        <f>IF(AND($A101&lt;&gt;"",$A101&lt;&gt;"Kérem válasszon!"),ViziPartner!$C$9,"")</f>
        <v/>
      </c>
      <c r="BW101" s="60" t="str">
        <f>IF(AND($A101&lt;&gt;"",$A101&lt;&gt;"Kérem válasszon!"),ViziPartner!$C$8,"")</f>
        <v/>
      </c>
      <c r="BX101" s="60" t="str">
        <f t="shared" si="17"/>
        <v/>
      </c>
      <c r="BY101" s="60" t="str">
        <f t="shared" si="18"/>
        <v/>
      </c>
      <c r="BZ101" s="60" t="str">
        <f t="shared" si="19"/>
        <v/>
      </c>
      <c r="CA101" s="60" t="str">
        <f>IF(AND($A101&lt;&gt;"",$A101&lt;&gt;"Kérem válasszon!"),ViziPartner!C$73,"")</f>
        <v/>
      </c>
      <c r="CB101" s="107" t="str">
        <f>IF(AND($A101&lt;&gt;"",$A101&lt;&gt;"Kérem válasszon!"),ViziPartner!$C$74,"")</f>
        <v/>
      </c>
    </row>
    <row r="102" spans="5:80">
      <c r="E102" s="69"/>
      <c r="G102" s="60" t="str">
        <f t="shared" si="10"/>
        <v/>
      </c>
      <c r="H102" s="60" t="str">
        <f t="shared" si="11"/>
        <v/>
      </c>
      <c r="I102" s="129" t="str">
        <f t="shared" si="13"/>
        <v/>
      </c>
      <c r="J102" s="129" t="str">
        <f t="shared" si="14"/>
        <v/>
      </c>
      <c r="K102" s="104" t="str">
        <f t="shared" si="15"/>
        <v/>
      </c>
      <c r="O102" s="69" t="str">
        <f t="shared" si="12"/>
        <v/>
      </c>
      <c r="P102" s="60" t="str">
        <f>IF($C102&lt;&gt;"",ViziPartner!$C$9,"")</f>
        <v/>
      </c>
      <c r="Q102" s="60" t="str">
        <f>IF($C102&lt;&gt;"",ViziPartner!$C$10&amp;" "&amp;ViziPartner!$C$11&amp;" "&amp;ViziPartner!$C$12&amp;", "&amp;ViziPartner!$C$13,"")</f>
        <v/>
      </c>
      <c r="R102" s="60" t="str">
        <f>IF($C102&lt;&gt;"",ViziPartner!$C$9,"")</f>
        <v/>
      </c>
      <c r="S102" s="60" t="str">
        <f>IF($C102&lt;&gt;"",ViziPartner!$C$10&amp;" "&amp;ViziPartner!$C$11&amp;" "&amp;ViziPartner!$C$12&amp;", "&amp;ViziPartner!$C$13,"")</f>
        <v/>
      </c>
      <c r="AX102" s="104" t="str">
        <f t="shared" si="16"/>
        <v/>
      </c>
      <c r="BV102" s="60" t="str">
        <f>IF(AND($A102&lt;&gt;"",$A102&lt;&gt;"Kérem válasszon!"),ViziPartner!$C$9,"")</f>
        <v/>
      </c>
      <c r="BW102" s="60" t="str">
        <f>IF(AND($A102&lt;&gt;"",$A102&lt;&gt;"Kérem válasszon!"),ViziPartner!$C$8,"")</f>
        <v/>
      </c>
      <c r="BX102" s="60" t="str">
        <f t="shared" si="17"/>
        <v/>
      </c>
      <c r="BY102" s="60" t="str">
        <f t="shared" si="18"/>
        <v/>
      </c>
      <c r="BZ102" s="60" t="str">
        <f t="shared" si="19"/>
        <v/>
      </c>
      <c r="CA102" s="60" t="str">
        <f>IF(AND($A102&lt;&gt;"",$A102&lt;&gt;"Kérem válasszon!"),ViziPartner!C$73,"")</f>
        <v/>
      </c>
      <c r="CB102" s="107" t="str">
        <f>IF(AND($A102&lt;&gt;"",$A102&lt;&gt;"Kérem válasszon!"),ViziPartner!$C$74,"")</f>
        <v/>
      </c>
    </row>
    <row r="103" spans="5:80">
      <c r="E103" s="69"/>
      <c r="G103" s="60" t="str">
        <f t="shared" si="10"/>
        <v/>
      </c>
      <c r="H103" s="60" t="str">
        <f t="shared" si="11"/>
        <v/>
      </c>
      <c r="I103" s="129" t="str">
        <f t="shared" si="13"/>
        <v/>
      </c>
      <c r="J103" s="129" t="str">
        <f t="shared" si="14"/>
        <v/>
      </c>
      <c r="K103" s="104" t="str">
        <f t="shared" si="15"/>
        <v/>
      </c>
      <c r="O103" s="69" t="str">
        <f t="shared" si="12"/>
        <v/>
      </c>
      <c r="P103" s="60" t="str">
        <f>IF($C103&lt;&gt;"",ViziPartner!$C$9,"")</f>
        <v/>
      </c>
      <c r="Q103" s="60" t="str">
        <f>IF($C103&lt;&gt;"",ViziPartner!$C$10&amp;" "&amp;ViziPartner!$C$11&amp;" "&amp;ViziPartner!$C$12&amp;", "&amp;ViziPartner!$C$13,"")</f>
        <v/>
      </c>
      <c r="R103" s="60" t="str">
        <f>IF($C103&lt;&gt;"",ViziPartner!$C$9,"")</f>
        <v/>
      </c>
      <c r="S103" s="60" t="str">
        <f>IF($C103&lt;&gt;"",ViziPartner!$C$10&amp;" "&amp;ViziPartner!$C$11&amp;" "&amp;ViziPartner!$C$12&amp;", "&amp;ViziPartner!$C$13,"")</f>
        <v/>
      </c>
      <c r="AX103" s="104" t="str">
        <f t="shared" si="16"/>
        <v/>
      </c>
      <c r="BV103" s="60" t="str">
        <f>IF(AND($A103&lt;&gt;"",$A103&lt;&gt;"Kérem válasszon!"),ViziPartner!$C$9,"")</f>
        <v/>
      </c>
      <c r="BW103" s="60" t="str">
        <f>IF(AND($A103&lt;&gt;"",$A103&lt;&gt;"Kérem válasszon!"),ViziPartner!$C$8,"")</f>
        <v/>
      </c>
      <c r="BX103" s="60" t="str">
        <f t="shared" si="17"/>
        <v/>
      </c>
      <c r="BY103" s="60" t="str">
        <f t="shared" si="18"/>
        <v/>
      </c>
      <c r="BZ103" s="60" t="str">
        <f t="shared" si="19"/>
        <v/>
      </c>
      <c r="CA103" s="60" t="str">
        <f>IF(AND($A103&lt;&gt;"",$A103&lt;&gt;"Kérem válasszon!"),ViziPartner!C$73,"")</f>
        <v/>
      </c>
      <c r="CB103" s="107" t="str">
        <f>IF(AND($A103&lt;&gt;"",$A103&lt;&gt;"Kérem válasszon!"),ViziPartner!$C$74,"")</f>
        <v/>
      </c>
    </row>
    <row r="104" spans="5:80">
      <c r="E104" s="69"/>
      <c r="G104" s="60" t="str">
        <f t="shared" si="10"/>
        <v/>
      </c>
      <c r="H104" s="60" t="str">
        <f t="shared" si="11"/>
        <v/>
      </c>
      <c r="I104" s="129" t="str">
        <f t="shared" si="13"/>
        <v/>
      </c>
      <c r="J104" s="129" t="str">
        <f t="shared" si="14"/>
        <v/>
      </c>
      <c r="K104" s="104" t="str">
        <f t="shared" si="15"/>
        <v/>
      </c>
      <c r="O104" s="69" t="str">
        <f t="shared" si="12"/>
        <v/>
      </c>
      <c r="P104" s="60" t="str">
        <f>IF($C104&lt;&gt;"",ViziPartner!$C$9,"")</f>
        <v/>
      </c>
      <c r="Q104" s="60" t="str">
        <f>IF($C104&lt;&gt;"",ViziPartner!$C$10&amp;" "&amp;ViziPartner!$C$11&amp;" "&amp;ViziPartner!$C$12&amp;", "&amp;ViziPartner!$C$13,"")</f>
        <v/>
      </c>
      <c r="R104" s="60" t="str">
        <f>IF($C104&lt;&gt;"",ViziPartner!$C$9,"")</f>
        <v/>
      </c>
      <c r="S104" s="60" t="str">
        <f>IF($C104&lt;&gt;"",ViziPartner!$C$10&amp;" "&amp;ViziPartner!$C$11&amp;" "&amp;ViziPartner!$C$12&amp;", "&amp;ViziPartner!$C$13,"")</f>
        <v/>
      </c>
      <c r="AX104" s="104" t="str">
        <f t="shared" si="16"/>
        <v/>
      </c>
      <c r="BV104" s="60" t="str">
        <f>IF(AND($A104&lt;&gt;"",$A104&lt;&gt;"Kérem válasszon!"),ViziPartner!$C$9,"")</f>
        <v/>
      </c>
      <c r="BW104" s="60" t="str">
        <f>IF(AND($A104&lt;&gt;"",$A104&lt;&gt;"Kérem válasszon!"),ViziPartner!$C$8,"")</f>
        <v/>
      </c>
      <c r="BX104" s="60" t="str">
        <f t="shared" si="17"/>
        <v/>
      </c>
      <c r="BY104" s="60" t="str">
        <f t="shared" si="18"/>
        <v/>
      </c>
      <c r="BZ104" s="60" t="str">
        <f t="shared" si="19"/>
        <v/>
      </c>
      <c r="CA104" s="60" t="str">
        <f>IF(AND($A104&lt;&gt;"",$A104&lt;&gt;"Kérem válasszon!"),ViziPartner!C$73,"")</f>
        <v/>
      </c>
      <c r="CB104" s="107" t="str">
        <f>IF(AND($A104&lt;&gt;"",$A104&lt;&gt;"Kérem válasszon!"),ViziPartner!$C$74,"")</f>
        <v/>
      </c>
    </row>
    <row r="105" spans="5:80">
      <c r="E105" s="69"/>
      <c r="G105" s="60" t="str">
        <f t="shared" si="10"/>
        <v/>
      </c>
      <c r="H105" s="60" t="str">
        <f t="shared" si="11"/>
        <v/>
      </c>
      <c r="I105" s="129" t="str">
        <f t="shared" si="13"/>
        <v/>
      </c>
      <c r="J105" s="129" t="str">
        <f t="shared" si="14"/>
        <v/>
      </c>
      <c r="K105" s="104" t="str">
        <f t="shared" si="15"/>
        <v/>
      </c>
      <c r="O105" s="69" t="str">
        <f t="shared" si="12"/>
        <v/>
      </c>
      <c r="P105" s="60" t="str">
        <f>IF($C105&lt;&gt;"",ViziPartner!$C$9,"")</f>
        <v/>
      </c>
      <c r="Q105" s="60" t="str">
        <f>IF($C105&lt;&gt;"",ViziPartner!$C$10&amp;" "&amp;ViziPartner!$C$11&amp;" "&amp;ViziPartner!$C$12&amp;", "&amp;ViziPartner!$C$13,"")</f>
        <v/>
      </c>
      <c r="R105" s="60" t="str">
        <f>IF($C105&lt;&gt;"",ViziPartner!$C$9,"")</f>
        <v/>
      </c>
      <c r="S105" s="60" t="str">
        <f>IF($C105&lt;&gt;"",ViziPartner!$C$10&amp;" "&amp;ViziPartner!$C$11&amp;" "&amp;ViziPartner!$C$12&amp;", "&amp;ViziPartner!$C$13,"")</f>
        <v/>
      </c>
      <c r="AX105" s="104" t="str">
        <f t="shared" si="16"/>
        <v/>
      </c>
      <c r="BV105" s="60" t="str">
        <f>IF(AND($A105&lt;&gt;"",$A105&lt;&gt;"Kérem válasszon!"),ViziPartner!$C$9,"")</f>
        <v/>
      </c>
      <c r="BW105" s="60" t="str">
        <f>IF(AND($A105&lt;&gt;"",$A105&lt;&gt;"Kérem válasszon!"),ViziPartner!$C$8,"")</f>
        <v/>
      </c>
      <c r="BX105" s="60" t="str">
        <f t="shared" si="17"/>
        <v/>
      </c>
      <c r="BY105" s="60" t="str">
        <f t="shared" si="18"/>
        <v/>
      </c>
      <c r="BZ105" s="60" t="str">
        <f t="shared" si="19"/>
        <v/>
      </c>
      <c r="CA105" s="60" t="str">
        <f>IF(AND($A105&lt;&gt;"",$A105&lt;&gt;"Kérem válasszon!"),ViziPartner!C$73,"")</f>
        <v/>
      </c>
      <c r="CB105" s="107" t="str">
        <f>IF(AND($A105&lt;&gt;"",$A105&lt;&gt;"Kérem válasszon!"),ViziPartner!$C$74,"")</f>
        <v/>
      </c>
    </row>
    <row r="106" spans="5:80">
      <c r="E106" s="69"/>
      <c r="G106" s="60" t="str">
        <f t="shared" si="10"/>
        <v/>
      </c>
      <c r="H106" s="60" t="str">
        <f t="shared" si="11"/>
        <v/>
      </c>
      <c r="I106" s="129" t="str">
        <f t="shared" si="13"/>
        <v/>
      </c>
      <c r="J106" s="129" t="str">
        <f t="shared" si="14"/>
        <v/>
      </c>
      <c r="K106" s="104" t="str">
        <f t="shared" si="15"/>
        <v/>
      </c>
      <c r="O106" s="69" t="str">
        <f t="shared" si="12"/>
        <v/>
      </c>
      <c r="P106" s="60" t="str">
        <f>IF($C106&lt;&gt;"",ViziPartner!$C$9,"")</f>
        <v/>
      </c>
      <c r="Q106" s="60" t="str">
        <f>IF($C106&lt;&gt;"",ViziPartner!$C$10&amp;" "&amp;ViziPartner!$C$11&amp;" "&amp;ViziPartner!$C$12&amp;", "&amp;ViziPartner!$C$13,"")</f>
        <v/>
      </c>
      <c r="R106" s="60" t="str">
        <f>IF($C106&lt;&gt;"",ViziPartner!$C$9,"")</f>
        <v/>
      </c>
      <c r="S106" s="60" t="str">
        <f>IF($C106&lt;&gt;"",ViziPartner!$C$10&amp;" "&amp;ViziPartner!$C$11&amp;" "&amp;ViziPartner!$C$12&amp;", "&amp;ViziPartner!$C$13,"")</f>
        <v/>
      </c>
      <c r="AX106" s="104" t="str">
        <f t="shared" si="16"/>
        <v/>
      </c>
      <c r="BV106" s="60" t="str">
        <f>IF(AND($A106&lt;&gt;"",$A106&lt;&gt;"Kérem válasszon!"),ViziPartner!$C$9,"")</f>
        <v/>
      </c>
      <c r="BW106" s="60" t="str">
        <f>IF(AND($A106&lt;&gt;"",$A106&lt;&gt;"Kérem válasszon!"),ViziPartner!$C$8,"")</f>
        <v/>
      </c>
      <c r="BX106" s="60" t="str">
        <f t="shared" si="17"/>
        <v/>
      </c>
      <c r="BY106" s="60" t="str">
        <f t="shared" si="18"/>
        <v/>
      </c>
      <c r="BZ106" s="60" t="str">
        <f t="shared" si="19"/>
        <v/>
      </c>
      <c r="CA106" s="60" t="str">
        <f>IF(AND($A106&lt;&gt;"",$A106&lt;&gt;"Kérem válasszon!"),ViziPartner!C$73,"")</f>
        <v/>
      </c>
      <c r="CB106" s="107" t="str">
        <f>IF(AND($A106&lt;&gt;"",$A106&lt;&gt;"Kérem válasszon!"),ViziPartner!$C$74,"")</f>
        <v/>
      </c>
    </row>
    <row r="107" spans="5:80">
      <c r="E107" s="69"/>
      <c r="G107" s="60" t="str">
        <f t="shared" si="10"/>
        <v/>
      </c>
      <c r="H107" s="60" t="str">
        <f t="shared" si="11"/>
        <v/>
      </c>
      <c r="I107" s="129" t="str">
        <f t="shared" si="13"/>
        <v/>
      </c>
      <c r="J107" s="129" t="str">
        <f t="shared" si="14"/>
        <v/>
      </c>
      <c r="K107" s="104" t="str">
        <f t="shared" si="15"/>
        <v/>
      </c>
      <c r="O107" s="69" t="str">
        <f t="shared" si="12"/>
        <v/>
      </c>
      <c r="P107" s="60" t="str">
        <f>IF($C107&lt;&gt;"",ViziPartner!$C$9,"")</f>
        <v/>
      </c>
      <c r="Q107" s="60" t="str">
        <f>IF($C107&lt;&gt;"",ViziPartner!$C$10&amp;" "&amp;ViziPartner!$C$11&amp;" "&amp;ViziPartner!$C$12&amp;", "&amp;ViziPartner!$C$13,"")</f>
        <v/>
      </c>
      <c r="R107" s="60" t="str">
        <f>IF($C107&lt;&gt;"",ViziPartner!$C$9,"")</f>
        <v/>
      </c>
      <c r="S107" s="60" t="str">
        <f>IF($C107&lt;&gt;"",ViziPartner!$C$10&amp;" "&amp;ViziPartner!$C$11&amp;" "&amp;ViziPartner!$C$12&amp;", "&amp;ViziPartner!$C$13,"")</f>
        <v/>
      </c>
      <c r="AX107" s="104" t="str">
        <f t="shared" si="16"/>
        <v/>
      </c>
      <c r="BV107" s="60" t="str">
        <f>IF(AND($A107&lt;&gt;"",$A107&lt;&gt;"Kérem válasszon!"),ViziPartner!$C$9,"")</f>
        <v/>
      </c>
      <c r="BW107" s="60" t="str">
        <f>IF(AND($A107&lt;&gt;"",$A107&lt;&gt;"Kérem válasszon!"),ViziPartner!$C$8,"")</f>
        <v/>
      </c>
      <c r="BX107" s="60" t="str">
        <f t="shared" si="17"/>
        <v/>
      </c>
      <c r="BY107" s="60" t="str">
        <f t="shared" si="18"/>
        <v/>
      </c>
      <c r="BZ107" s="60" t="str">
        <f t="shared" si="19"/>
        <v/>
      </c>
      <c r="CA107" s="60" t="str">
        <f>IF(AND($A107&lt;&gt;"",$A107&lt;&gt;"Kérem válasszon!"),ViziPartner!C$73,"")</f>
        <v/>
      </c>
      <c r="CB107" s="107" t="str">
        <f>IF(AND($A107&lt;&gt;"",$A107&lt;&gt;"Kérem válasszon!"),ViziPartner!$C$74,"")</f>
        <v/>
      </c>
    </row>
    <row r="108" spans="5:80">
      <c r="E108" s="69"/>
      <c r="G108" s="60" t="str">
        <f t="shared" si="10"/>
        <v/>
      </c>
      <c r="H108" s="60" t="str">
        <f t="shared" si="11"/>
        <v/>
      </c>
      <c r="I108" s="129" t="str">
        <f t="shared" si="13"/>
        <v/>
      </c>
      <c r="J108" s="129" t="str">
        <f t="shared" si="14"/>
        <v/>
      </c>
      <c r="K108" s="104" t="str">
        <f t="shared" si="15"/>
        <v/>
      </c>
      <c r="O108" s="69" t="str">
        <f t="shared" si="12"/>
        <v/>
      </c>
      <c r="P108" s="60" t="str">
        <f>IF($C108&lt;&gt;"",ViziPartner!$C$9,"")</f>
        <v/>
      </c>
      <c r="Q108" s="60" t="str">
        <f>IF($C108&lt;&gt;"",ViziPartner!$C$10&amp;" "&amp;ViziPartner!$C$11&amp;" "&amp;ViziPartner!$C$12&amp;", "&amp;ViziPartner!$C$13,"")</f>
        <v/>
      </c>
      <c r="R108" s="60" t="str">
        <f>IF($C108&lt;&gt;"",ViziPartner!$C$9,"")</f>
        <v/>
      </c>
      <c r="S108" s="60" t="str">
        <f>IF($C108&lt;&gt;"",ViziPartner!$C$10&amp;" "&amp;ViziPartner!$C$11&amp;" "&amp;ViziPartner!$C$12&amp;", "&amp;ViziPartner!$C$13,"")</f>
        <v/>
      </c>
      <c r="AX108" s="104" t="str">
        <f t="shared" si="16"/>
        <v/>
      </c>
      <c r="BV108" s="60" t="str">
        <f>IF(AND($A108&lt;&gt;"",$A108&lt;&gt;"Kérem válasszon!"),ViziPartner!$C$9,"")</f>
        <v/>
      </c>
      <c r="BW108" s="60" t="str">
        <f>IF(AND($A108&lt;&gt;"",$A108&lt;&gt;"Kérem válasszon!"),ViziPartner!$C$8,"")</f>
        <v/>
      </c>
      <c r="BX108" s="60" t="str">
        <f t="shared" si="17"/>
        <v/>
      </c>
      <c r="BY108" s="60" t="str">
        <f t="shared" si="18"/>
        <v/>
      </c>
      <c r="BZ108" s="60" t="str">
        <f t="shared" si="19"/>
        <v/>
      </c>
      <c r="CA108" s="60" t="str">
        <f>IF(AND($A108&lt;&gt;"",$A108&lt;&gt;"Kérem válasszon!"),ViziPartner!C$73,"")</f>
        <v/>
      </c>
      <c r="CB108" s="107" t="str">
        <f>IF(AND($A108&lt;&gt;"",$A108&lt;&gt;"Kérem válasszon!"),ViziPartner!$C$74,"")</f>
        <v/>
      </c>
    </row>
    <row r="109" spans="5:80">
      <c r="E109" s="69"/>
      <c r="G109" s="60" t="str">
        <f t="shared" si="10"/>
        <v/>
      </c>
      <c r="H109" s="60" t="str">
        <f t="shared" si="11"/>
        <v/>
      </c>
      <c r="I109" s="129" t="str">
        <f t="shared" si="13"/>
        <v/>
      </c>
      <c r="J109" s="129" t="str">
        <f t="shared" si="14"/>
        <v/>
      </c>
      <c r="K109" s="104" t="str">
        <f t="shared" si="15"/>
        <v/>
      </c>
      <c r="O109" s="69" t="str">
        <f t="shared" si="12"/>
        <v/>
      </c>
      <c r="P109" s="60" t="str">
        <f>IF($C109&lt;&gt;"",ViziPartner!$C$9,"")</f>
        <v/>
      </c>
      <c r="Q109" s="60" t="str">
        <f>IF($C109&lt;&gt;"",ViziPartner!$C$10&amp;" "&amp;ViziPartner!$C$11&amp;" "&amp;ViziPartner!$C$12&amp;", "&amp;ViziPartner!$C$13,"")</f>
        <v/>
      </c>
      <c r="R109" s="60" t="str">
        <f>IF($C109&lt;&gt;"",ViziPartner!$C$9,"")</f>
        <v/>
      </c>
      <c r="S109" s="60" t="str">
        <f>IF($C109&lt;&gt;"",ViziPartner!$C$10&amp;" "&amp;ViziPartner!$C$11&amp;" "&amp;ViziPartner!$C$12&amp;", "&amp;ViziPartner!$C$13,"")</f>
        <v/>
      </c>
      <c r="AX109" s="104" t="str">
        <f t="shared" si="16"/>
        <v/>
      </c>
      <c r="BV109" s="60" t="str">
        <f>IF(AND($A109&lt;&gt;"",$A109&lt;&gt;"Kérem válasszon!"),ViziPartner!$C$9,"")</f>
        <v/>
      </c>
      <c r="BW109" s="60" t="str">
        <f>IF(AND($A109&lt;&gt;"",$A109&lt;&gt;"Kérem válasszon!"),ViziPartner!$C$8,"")</f>
        <v/>
      </c>
      <c r="BX109" s="60" t="str">
        <f t="shared" si="17"/>
        <v/>
      </c>
      <c r="BY109" s="60" t="str">
        <f t="shared" si="18"/>
        <v/>
      </c>
      <c r="BZ109" s="60" t="str">
        <f t="shared" si="19"/>
        <v/>
      </c>
      <c r="CA109" s="60" t="str">
        <f>IF(AND($A109&lt;&gt;"",$A109&lt;&gt;"Kérem válasszon!"),ViziPartner!C$73,"")</f>
        <v/>
      </c>
      <c r="CB109" s="107" t="str">
        <f>IF(AND($A109&lt;&gt;"",$A109&lt;&gt;"Kérem válasszon!"),ViziPartner!$C$74,"")</f>
        <v/>
      </c>
    </row>
    <row r="110" spans="5:80">
      <c r="E110" s="69"/>
      <c r="G110" s="60" t="str">
        <f t="shared" si="10"/>
        <v/>
      </c>
      <c r="H110" s="60" t="str">
        <f t="shared" si="11"/>
        <v/>
      </c>
      <c r="I110" s="129" t="str">
        <f t="shared" si="13"/>
        <v/>
      </c>
      <c r="J110" s="129" t="str">
        <f t="shared" si="14"/>
        <v/>
      </c>
      <c r="K110" s="104" t="str">
        <f t="shared" si="15"/>
        <v/>
      </c>
      <c r="O110" s="69" t="str">
        <f t="shared" si="12"/>
        <v/>
      </c>
      <c r="P110" s="60" t="str">
        <f>IF($C110&lt;&gt;"",ViziPartner!$C$9,"")</f>
        <v/>
      </c>
      <c r="Q110" s="60" t="str">
        <f>IF($C110&lt;&gt;"",ViziPartner!$C$10&amp;" "&amp;ViziPartner!$C$11&amp;" "&amp;ViziPartner!$C$12&amp;", "&amp;ViziPartner!$C$13,"")</f>
        <v/>
      </c>
      <c r="R110" s="60" t="str">
        <f>IF($C110&lt;&gt;"",ViziPartner!$C$9,"")</f>
        <v/>
      </c>
      <c r="S110" s="60" t="str">
        <f>IF($C110&lt;&gt;"",ViziPartner!$C$10&amp;" "&amp;ViziPartner!$C$11&amp;" "&amp;ViziPartner!$C$12&amp;", "&amp;ViziPartner!$C$13,"")</f>
        <v/>
      </c>
      <c r="AX110" s="104" t="str">
        <f t="shared" si="16"/>
        <v/>
      </c>
      <c r="BV110" s="60" t="str">
        <f>IF(AND($A110&lt;&gt;"",$A110&lt;&gt;"Kérem válasszon!"),ViziPartner!$C$9,"")</f>
        <v/>
      </c>
      <c r="BW110" s="60" t="str">
        <f>IF(AND($A110&lt;&gt;"",$A110&lt;&gt;"Kérem válasszon!"),ViziPartner!$C$8,"")</f>
        <v/>
      </c>
      <c r="BX110" s="60" t="str">
        <f t="shared" si="17"/>
        <v/>
      </c>
      <c r="BY110" s="60" t="str">
        <f t="shared" si="18"/>
        <v/>
      </c>
      <c r="BZ110" s="60" t="str">
        <f t="shared" si="19"/>
        <v/>
      </c>
      <c r="CA110" s="60" t="str">
        <f>IF(AND($A110&lt;&gt;"",$A110&lt;&gt;"Kérem válasszon!"),ViziPartner!C$73,"")</f>
        <v/>
      </c>
      <c r="CB110" s="107" t="str">
        <f>IF(AND($A110&lt;&gt;"",$A110&lt;&gt;"Kérem válasszon!"),ViziPartner!$C$74,"")</f>
        <v/>
      </c>
    </row>
    <row r="111" spans="5:80">
      <c r="E111" s="69"/>
      <c r="G111" s="60" t="str">
        <f t="shared" si="10"/>
        <v/>
      </c>
      <c r="H111" s="60" t="str">
        <f t="shared" si="11"/>
        <v/>
      </c>
      <c r="I111" s="129" t="str">
        <f t="shared" si="13"/>
        <v/>
      </c>
      <c r="J111" s="129" t="str">
        <f t="shared" si="14"/>
        <v/>
      </c>
      <c r="K111" s="104" t="str">
        <f t="shared" si="15"/>
        <v/>
      </c>
      <c r="O111" s="69" t="str">
        <f t="shared" si="12"/>
        <v/>
      </c>
      <c r="P111" s="60" t="str">
        <f>IF($C111&lt;&gt;"",ViziPartner!$C$9,"")</f>
        <v/>
      </c>
      <c r="Q111" s="60" t="str">
        <f>IF($C111&lt;&gt;"",ViziPartner!$C$10&amp;" "&amp;ViziPartner!$C$11&amp;" "&amp;ViziPartner!$C$12&amp;", "&amp;ViziPartner!$C$13,"")</f>
        <v/>
      </c>
      <c r="R111" s="60" t="str">
        <f>IF($C111&lt;&gt;"",ViziPartner!$C$9,"")</f>
        <v/>
      </c>
      <c r="S111" s="60" t="str">
        <f>IF($C111&lt;&gt;"",ViziPartner!$C$10&amp;" "&amp;ViziPartner!$C$11&amp;" "&amp;ViziPartner!$C$12&amp;", "&amp;ViziPartner!$C$13,"")</f>
        <v/>
      </c>
      <c r="AX111" s="104" t="str">
        <f t="shared" si="16"/>
        <v/>
      </c>
      <c r="BV111" s="60" t="str">
        <f>IF(AND($A111&lt;&gt;"",$A111&lt;&gt;"Kérem válasszon!"),ViziPartner!$C$9,"")</f>
        <v/>
      </c>
      <c r="BW111" s="60" t="str">
        <f>IF(AND($A111&lt;&gt;"",$A111&lt;&gt;"Kérem válasszon!"),ViziPartner!$C$8,"")</f>
        <v/>
      </c>
      <c r="BX111" s="60" t="str">
        <f t="shared" si="17"/>
        <v/>
      </c>
      <c r="BY111" s="60" t="str">
        <f t="shared" si="18"/>
        <v/>
      </c>
      <c r="BZ111" s="60" t="str">
        <f t="shared" si="19"/>
        <v/>
      </c>
      <c r="CA111" s="60" t="str">
        <f>IF(AND($A111&lt;&gt;"",$A111&lt;&gt;"Kérem válasszon!"),ViziPartner!C$73,"")</f>
        <v/>
      </c>
      <c r="CB111" s="107" t="str">
        <f>IF(AND($A111&lt;&gt;"",$A111&lt;&gt;"Kérem válasszon!"),ViziPartner!$C$74,"")</f>
        <v/>
      </c>
    </row>
    <row r="112" spans="5:80">
      <c r="E112" s="69"/>
      <c r="G112" s="60" t="str">
        <f t="shared" si="10"/>
        <v/>
      </c>
      <c r="H112" s="60" t="str">
        <f t="shared" si="11"/>
        <v/>
      </c>
      <c r="I112" s="129" t="str">
        <f t="shared" si="13"/>
        <v/>
      </c>
      <c r="J112" s="129" t="str">
        <f t="shared" si="14"/>
        <v/>
      </c>
      <c r="K112" s="104" t="str">
        <f t="shared" si="15"/>
        <v/>
      </c>
      <c r="O112" s="69" t="str">
        <f t="shared" si="12"/>
        <v/>
      </c>
      <c r="P112" s="60" t="str">
        <f>IF($C112&lt;&gt;"",ViziPartner!$C$9,"")</f>
        <v/>
      </c>
      <c r="Q112" s="60" t="str">
        <f>IF($C112&lt;&gt;"",ViziPartner!$C$10&amp;" "&amp;ViziPartner!$C$11&amp;" "&amp;ViziPartner!$C$12&amp;", "&amp;ViziPartner!$C$13,"")</f>
        <v/>
      </c>
      <c r="R112" s="60" t="str">
        <f>IF($C112&lt;&gt;"",ViziPartner!$C$9,"")</f>
        <v/>
      </c>
      <c r="S112" s="60" t="str">
        <f>IF($C112&lt;&gt;"",ViziPartner!$C$10&amp;" "&amp;ViziPartner!$C$11&amp;" "&amp;ViziPartner!$C$12&amp;", "&amp;ViziPartner!$C$13,"")</f>
        <v/>
      </c>
      <c r="AX112" s="104" t="str">
        <f t="shared" si="16"/>
        <v/>
      </c>
      <c r="BV112" s="60" t="str">
        <f>IF(AND($A112&lt;&gt;"",$A112&lt;&gt;"Kérem válasszon!"),ViziPartner!$C$9,"")</f>
        <v/>
      </c>
      <c r="BW112" s="60" t="str">
        <f>IF(AND($A112&lt;&gt;"",$A112&lt;&gt;"Kérem válasszon!"),ViziPartner!$C$8,"")</f>
        <v/>
      </c>
      <c r="BX112" s="60" t="str">
        <f t="shared" si="17"/>
        <v/>
      </c>
      <c r="BY112" s="60" t="str">
        <f t="shared" si="18"/>
        <v/>
      </c>
      <c r="BZ112" s="60" t="str">
        <f t="shared" si="19"/>
        <v/>
      </c>
      <c r="CA112" s="60" t="str">
        <f>IF(AND($A112&lt;&gt;"",$A112&lt;&gt;"Kérem válasszon!"),ViziPartner!C$73,"")</f>
        <v/>
      </c>
      <c r="CB112" s="107" t="str">
        <f>IF(AND($A112&lt;&gt;"",$A112&lt;&gt;"Kérem válasszon!"),ViziPartner!$C$74,"")</f>
        <v/>
      </c>
    </row>
    <row r="113" spans="5:80">
      <c r="E113" s="69"/>
      <c r="G113" s="60" t="str">
        <f t="shared" si="10"/>
        <v/>
      </c>
      <c r="H113" s="60" t="str">
        <f t="shared" si="11"/>
        <v/>
      </c>
      <c r="I113" s="129" t="str">
        <f t="shared" si="13"/>
        <v/>
      </c>
      <c r="J113" s="129" t="str">
        <f t="shared" si="14"/>
        <v/>
      </c>
      <c r="K113" s="104" t="str">
        <f t="shared" si="15"/>
        <v/>
      </c>
      <c r="O113" s="69" t="str">
        <f t="shared" si="12"/>
        <v/>
      </c>
      <c r="P113" s="60" t="str">
        <f>IF($C113&lt;&gt;"",ViziPartner!$C$9,"")</f>
        <v/>
      </c>
      <c r="Q113" s="60" t="str">
        <f>IF($C113&lt;&gt;"",ViziPartner!$C$10&amp;" "&amp;ViziPartner!$C$11&amp;" "&amp;ViziPartner!$C$12&amp;", "&amp;ViziPartner!$C$13,"")</f>
        <v/>
      </c>
      <c r="R113" s="60" t="str">
        <f>IF($C113&lt;&gt;"",ViziPartner!$C$9,"")</f>
        <v/>
      </c>
      <c r="S113" s="60" t="str">
        <f>IF($C113&lt;&gt;"",ViziPartner!$C$10&amp;" "&amp;ViziPartner!$C$11&amp;" "&amp;ViziPartner!$C$12&amp;", "&amp;ViziPartner!$C$13,"")</f>
        <v/>
      </c>
      <c r="AX113" s="104" t="str">
        <f t="shared" si="16"/>
        <v/>
      </c>
      <c r="BV113" s="60" t="str">
        <f>IF(AND($A113&lt;&gt;"",$A113&lt;&gt;"Kérem válasszon!"),ViziPartner!$C$9,"")</f>
        <v/>
      </c>
      <c r="BW113" s="60" t="str">
        <f>IF(AND($A113&lt;&gt;"",$A113&lt;&gt;"Kérem válasszon!"),ViziPartner!$C$8,"")</f>
        <v/>
      </c>
      <c r="BX113" s="60" t="str">
        <f t="shared" si="17"/>
        <v/>
      </c>
      <c r="BY113" s="60" t="str">
        <f t="shared" si="18"/>
        <v/>
      </c>
      <c r="BZ113" s="60" t="str">
        <f t="shared" si="19"/>
        <v/>
      </c>
      <c r="CA113" s="60" t="str">
        <f>IF(AND($A113&lt;&gt;"",$A113&lt;&gt;"Kérem válasszon!"),ViziPartner!C$73,"")</f>
        <v/>
      </c>
      <c r="CB113" s="107" t="str">
        <f>IF(AND($A113&lt;&gt;"",$A113&lt;&gt;"Kérem válasszon!"),ViziPartner!$C$74,"")</f>
        <v/>
      </c>
    </row>
    <row r="114" spans="5:80">
      <c r="E114" s="69"/>
      <c r="G114" s="60" t="str">
        <f t="shared" si="10"/>
        <v/>
      </c>
      <c r="H114" s="60" t="str">
        <f t="shared" si="11"/>
        <v/>
      </c>
      <c r="I114" s="129" t="str">
        <f t="shared" si="13"/>
        <v/>
      </c>
      <c r="J114" s="129" t="str">
        <f t="shared" si="14"/>
        <v/>
      </c>
      <c r="K114" s="104" t="str">
        <f t="shared" si="15"/>
        <v/>
      </c>
      <c r="O114" s="69" t="str">
        <f t="shared" si="12"/>
        <v/>
      </c>
      <c r="P114" s="60" t="str">
        <f>IF($C114&lt;&gt;"",ViziPartner!$C$9,"")</f>
        <v/>
      </c>
      <c r="Q114" s="60" t="str">
        <f>IF($C114&lt;&gt;"",ViziPartner!$C$10&amp;" "&amp;ViziPartner!$C$11&amp;" "&amp;ViziPartner!$C$12&amp;", "&amp;ViziPartner!$C$13,"")</f>
        <v/>
      </c>
      <c r="R114" s="60" t="str">
        <f>IF($C114&lt;&gt;"",ViziPartner!$C$9,"")</f>
        <v/>
      </c>
      <c r="S114" s="60" t="str">
        <f>IF($C114&lt;&gt;"",ViziPartner!$C$10&amp;" "&amp;ViziPartner!$C$11&amp;" "&amp;ViziPartner!$C$12&amp;", "&amp;ViziPartner!$C$13,"")</f>
        <v/>
      </c>
      <c r="AX114" s="104" t="str">
        <f t="shared" si="16"/>
        <v/>
      </c>
      <c r="BV114" s="60" t="str">
        <f>IF(AND($A114&lt;&gt;"",$A114&lt;&gt;"Kérem válasszon!"),ViziPartner!$C$9,"")</f>
        <v/>
      </c>
      <c r="BW114" s="60" t="str">
        <f>IF(AND($A114&lt;&gt;"",$A114&lt;&gt;"Kérem válasszon!"),ViziPartner!$C$8,"")</f>
        <v/>
      </c>
      <c r="BX114" s="60" t="str">
        <f t="shared" si="17"/>
        <v/>
      </c>
      <c r="BY114" s="60" t="str">
        <f t="shared" si="18"/>
        <v/>
      </c>
      <c r="BZ114" s="60" t="str">
        <f t="shared" si="19"/>
        <v/>
      </c>
      <c r="CA114" s="60" t="str">
        <f>IF(AND($A114&lt;&gt;"",$A114&lt;&gt;"Kérem válasszon!"),ViziPartner!C$73,"")</f>
        <v/>
      </c>
      <c r="CB114" s="107" t="str">
        <f>IF(AND($A114&lt;&gt;"",$A114&lt;&gt;"Kérem válasszon!"),ViziPartner!$C$74,"")</f>
        <v/>
      </c>
    </row>
    <row r="115" spans="5:80">
      <c r="E115" s="69"/>
      <c r="G115" s="60" t="str">
        <f t="shared" si="10"/>
        <v/>
      </c>
      <c r="H115" s="60" t="str">
        <f t="shared" si="11"/>
        <v/>
      </c>
      <c r="I115" s="129" t="str">
        <f t="shared" si="13"/>
        <v/>
      </c>
      <c r="J115" s="129" t="str">
        <f t="shared" si="14"/>
        <v/>
      </c>
      <c r="K115" s="104" t="str">
        <f t="shared" si="15"/>
        <v/>
      </c>
      <c r="O115" s="69" t="str">
        <f t="shared" si="12"/>
        <v/>
      </c>
      <c r="P115" s="60" t="str">
        <f>IF($C115&lt;&gt;"",ViziPartner!$C$9,"")</f>
        <v/>
      </c>
      <c r="Q115" s="60" t="str">
        <f>IF($C115&lt;&gt;"",ViziPartner!$C$10&amp;" "&amp;ViziPartner!$C$11&amp;" "&amp;ViziPartner!$C$12&amp;", "&amp;ViziPartner!$C$13,"")</f>
        <v/>
      </c>
      <c r="R115" s="60" t="str">
        <f>IF($C115&lt;&gt;"",ViziPartner!$C$9,"")</f>
        <v/>
      </c>
      <c r="S115" s="60" t="str">
        <f>IF($C115&lt;&gt;"",ViziPartner!$C$10&amp;" "&amp;ViziPartner!$C$11&amp;" "&amp;ViziPartner!$C$12&amp;", "&amp;ViziPartner!$C$13,"")</f>
        <v/>
      </c>
      <c r="AX115" s="104" t="str">
        <f t="shared" si="16"/>
        <v/>
      </c>
      <c r="BV115" s="60" t="str">
        <f>IF(AND($A115&lt;&gt;"",$A115&lt;&gt;"Kérem válasszon!"),ViziPartner!$C$9,"")</f>
        <v/>
      </c>
      <c r="BW115" s="60" t="str">
        <f>IF(AND($A115&lt;&gt;"",$A115&lt;&gt;"Kérem válasszon!"),ViziPartner!$C$8,"")</f>
        <v/>
      </c>
      <c r="BX115" s="60" t="str">
        <f t="shared" si="17"/>
        <v/>
      </c>
      <c r="BY115" s="60" t="str">
        <f t="shared" si="18"/>
        <v/>
      </c>
      <c r="BZ115" s="60" t="str">
        <f t="shared" si="19"/>
        <v/>
      </c>
      <c r="CA115" s="60" t="str">
        <f>IF(AND($A115&lt;&gt;"",$A115&lt;&gt;"Kérem válasszon!"),ViziPartner!C$73,"")</f>
        <v/>
      </c>
      <c r="CB115" s="107" t="str">
        <f>IF(AND($A115&lt;&gt;"",$A115&lt;&gt;"Kérem válasszon!"),ViziPartner!$C$74,"")</f>
        <v/>
      </c>
    </row>
    <row r="116" spans="5:80">
      <c r="E116" s="69"/>
      <c r="G116" s="60" t="str">
        <f t="shared" si="10"/>
        <v/>
      </c>
      <c r="H116" s="60" t="str">
        <f t="shared" si="11"/>
        <v/>
      </c>
      <c r="I116" s="129" t="str">
        <f t="shared" si="13"/>
        <v/>
      </c>
      <c r="J116" s="129" t="str">
        <f t="shared" si="14"/>
        <v/>
      </c>
      <c r="K116" s="104" t="str">
        <f t="shared" si="15"/>
        <v/>
      </c>
      <c r="O116" s="69" t="str">
        <f t="shared" si="12"/>
        <v/>
      </c>
      <c r="P116" s="60" t="str">
        <f>IF($C116&lt;&gt;"",ViziPartner!$C$9,"")</f>
        <v/>
      </c>
      <c r="Q116" s="60" t="str">
        <f>IF($C116&lt;&gt;"",ViziPartner!$C$10&amp;" "&amp;ViziPartner!$C$11&amp;" "&amp;ViziPartner!$C$12&amp;", "&amp;ViziPartner!$C$13,"")</f>
        <v/>
      </c>
      <c r="R116" s="60" t="str">
        <f>IF($C116&lt;&gt;"",ViziPartner!$C$9,"")</f>
        <v/>
      </c>
      <c r="S116" s="60" t="str">
        <f>IF($C116&lt;&gt;"",ViziPartner!$C$10&amp;" "&amp;ViziPartner!$C$11&amp;" "&amp;ViziPartner!$C$12&amp;", "&amp;ViziPartner!$C$13,"")</f>
        <v/>
      </c>
      <c r="AX116" s="104" t="str">
        <f t="shared" si="16"/>
        <v/>
      </c>
      <c r="BV116" s="60" t="str">
        <f>IF(AND($A116&lt;&gt;"",$A116&lt;&gt;"Kérem válasszon!"),ViziPartner!$C$9,"")</f>
        <v/>
      </c>
      <c r="BW116" s="60" t="str">
        <f>IF(AND($A116&lt;&gt;"",$A116&lt;&gt;"Kérem válasszon!"),ViziPartner!$C$8,"")</f>
        <v/>
      </c>
      <c r="BX116" s="60" t="str">
        <f t="shared" si="17"/>
        <v/>
      </c>
      <c r="BY116" s="60" t="str">
        <f t="shared" si="18"/>
        <v/>
      </c>
      <c r="BZ116" s="60" t="str">
        <f t="shared" si="19"/>
        <v/>
      </c>
      <c r="CA116" s="60" t="str">
        <f>IF(AND($A116&lt;&gt;"",$A116&lt;&gt;"Kérem válasszon!"),ViziPartner!C$73,"")</f>
        <v/>
      </c>
      <c r="CB116" s="107" t="str">
        <f>IF(AND($A116&lt;&gt;"",$A116&lt;&gt;"Kérem válasszon!"),ViziPartner!$C$74,"")</f>
        <v/>
      </c>
    </row>
    <row r="117" spans="5:80">
      <c r="E117" s="69"/>
      <c r="G117" s="60" t="str">
        <f t="shared" si="10"/>
        <v/>
      </c>
      <c r="H117" s="60" t="str">
        <f t="shared" si="11"/>
        <v/>
      </c>
      <c r="I117" s="129" t="str">
        <f t="shared" si="13"/>
        <v/>
      </c>
      <c r="J117" s="129" t="str">
        <f t="shared" si="14"/>
        <v/>
      </c>
      <c r="K117" s="104" t="str">
        <f t="shared" si="15"/>
        <v/>
      </c>
      <c r="O117" s="69" t="str">
        <f t="shared" si="12"/>
        <v/>
      </c>
      <c r="P117" s="60" t="str">
        <f>IF($C117&lt;&gt;"",ViziPartner!$C$9,"")</f>
        <v/>
      </c>
      <c r="Q117" s="60" t="str">
        <f>IF($C117&lt;&gt;"",ViziPartner!$C$10&amp;" "&amp;ViziPartner!$C$11&amp;" "&amp;ViziPartner!$C$12&amp;", "&amp;ViziPartner!$C$13,"")</f>
        <v/>
      </c>
      <c r="R117" s="60" t="str">
        <f>IF($C117&lt;&gt;"",ViziPartner!$C$9,"")</f>
        <v/>
      </c>
      <c r="S117" s="60" t="str">
        <f>IF($C117&lt;&gt;"",ViziPartner!$C$10&amp;" "&amp;ViziPartner!$C$11&amp;" "&amp;ViziPartner!$C$12&amp;", "&amp;ViziPartner!$C$13,"")</f>
        <v/>
      </c>
      <c r="AX117" s="104" t="str">
        <f t="shared" si="16"/>
        <v/>
      </c>
      <c r="BV117" s="60" t="str">
        <f>IF(AND($A117&lt;&gt;"",$A117&lt;&gt;"Kérem válasszon!"),ViziPartner!$C$9,"")</f>
        <v/>
      </c>
      <c r="BW117" s="60" t="str">
        <f>IF(AND($A117&lt;&gt;"",$A117&lt;&gt;"Kérem válasszon!"),ViziPartner!$C$8,"")</f>
        <v/>
      </c>
      <c r="BX117" s="60" t="str">
        <f t="shared" si="17"/>
        <v/>
      </c>
      <c r="BY117" s="60" t="str">
        <f t="shared" si="18"/>
        <v/>
      </c>
      <c r="BZ117" s="60" t="str">
        <f t="shared" si="19"/>
        <v/>
      </c>
      <c r="CA117" s="60" t="str">
        <f>IF(AND($A117&lt;&gt;"",$A117&lt;&gt;"Kérem válasszon!"),ViziPartner!C$73,"")</f>
        <v/>
      </c>
      <c r="CB117" s="107" t="str">
        <f>IF(AND($A117&lt;&gt;"",$A117&lt;&gt;"Kérem válasszon!"),ViziPartner!$C$74,"")</f>
        <v/>
      </c>
    </row>
    <row r="118" spans="5:80">
      <c r="E118" s="69"/>
      <c r="G118" s="60" t="str">
        <f t="shared" si="10"/>
        <v/>
      </c>
      <c r="H118" s="60" t="str">
        <f t="shared" si="11"/>
        <v/>
      </c>
      <c r="I118" s="129" t="str">
        <f t="shared" si="13"/>
        <v/>
      </c>
      <c r="J118" s="129" t="str">
        <f t="shared" si="14"/>
        <v/>
      </c>
      <c r="K118" s="104" t="str">
        <f t="shared" si="15"/>
        <v/>
      </c>
      <c r="O118" s="69" t="str">
        <f t="shared" si="12"/>
        <v/>
      </c>
      <c r="P118" s="60" t="str">
        <f>IF($C118&lt;&gt;"",ViziPartner!$C$9,"")</f>
        <v/>
      </c>
      <c r="Q118" s="60" t="str">
        <f>IF($C118&lt;&gt;"",ViziPartner!$C$10&amp;" "&amp;ViziPartner!$C$11&amp;" "&amp;ViziPartner!$C$12&amp;", "&amp;ViziPartner!$C$13,"")</f>
        <v/>
      </c>
      <c r="R118" s="60" t="str">
        <f>IF($C118&lt;&gt;"",ViziPartner!$C$9,"")</f>
        <v/>
      </c>
      <c r="S118" s="60" t="str">
        <f>IF($C118&lt;&gt;"",ViziPartner!$C$10&amp;" "&amp;ViziPartner!$C$11&amp;" "&amp;ViziPartner!$C$12&amp;", "&amp;ViziPartner!$C$13,"")</f>
        <v/>
      </c>
      <c r="AX118" s="104" t="str">
        <f t="shared" si="16"/>
        <v/>
      </c>
      <c r="BV118" s="60" t="str">
        <f>IF(AND($A118&lt;&gt;"",$A118&lt;&gt;"Kérem válasszon!"),ViziPartner!$C$9,"")</f>
        <v/>
      </c>
      <c r="BW118" s="60" t="str">
        <f>IF(AND($A118&lt;&gt;"",$A118&lt;&gt;"Kérem válasszon!"),ViziPartner!$C$8,"")</f>
        <v/>
      </c>
      <c r="BX118" s="60" t="str">
        <f t="shared" si="17"/>
        <v/>
      </c>
      <c r="BY118" s="60" t="str">
        <f t="shared" si="18"/>
        <v/>
      </c>
      <c r="BZ118" s="60" t="str">
        <f t="shared" si="19"/>
        <v/>
      </c>
      <c r="CA118" s="60" t="str">
        <f>IF(AND($A118&lt;&gt;"",$A118&lt;&gt;"Kérem válasszon!"),ViziPartner!C$73,"")</f>
        <v/>
      </c>
      <c r="CB118" s="107" t="str">
        <f>IF(AND($A118&lt;&gt;"",$A118&lt;&gt;"Kérem válasszon!"),ViziPartner!$C$74,"")</f>
        <v/>
      </c>
    </row>
    <row r="119" spans="5:80">
      <c r="E119" s="69"/>
      <c r="G119" s="60" t="str">
        <f t="shared" si="10"/>
        <v/>
      </c>
      <c r="H119" s="60" t="str">
        <f t="shared" si="11"/>
        <v/>
      </c>
      <c r="I119" s="129" t="str">
        <f t="shared" si="13"/>
        <v/>
      </c>
      <c r="J119" s="129" t="str">
        <f t="shared" si="14"/>
        <v/>
      </c>
      <c r="K119" s="104" t="str">
        <f t="shared" si="15"/>
        <v/>
      </c>
      <c r="O119" s="69" t="str">
        <f t="shared" si="12"/>
        <v/>
      </c>
      <c r="P119" s="60" t="str">
        <f>IF($C119&lt;&gt;"",ViziPartner!$C$9,"")</f>
        <v/>
      </c>
      <c r="Q119" s="60" t="str">
        <f>IF($C119&lt;&gt;"",ViziPartner!$C$10&amp;" "&amp;ViziPartner!$C$11&amp;" "&amp;ViziPartner!$C$12&amp;", "&amp;ViziPartner!$C$13,"")</f>
        <v/>
      </c>
      <c r="R119" s="60" t="str">
        <f>IF($C119&lt;&gt;"",ViziPartner!$C$9,"")</f>
        <v/>
      </c>
      <c r="S119" s="60" t="str">
        <f>IF($C119&lt;&gt;"",ViziPartner!$C$10&amp;" "&amp;ViziPartner!$C$11&amp;" "&amp;ViziPartner!$C$12&amp;", "&amp;ViziPartner!$C$13,"")</f>
        <v/>
      </c>
      <c r="AX119" s="104" t="str">
        <f t="shared" si="16"/>
        <v/>
      </c>
      <c r="BV119" s="60" t="str">
        <f>IF(AND($A119&lt;&gt;"",$A119&lt;&gt;"Kérem válasszon!"),ViziPartner!$C$9,"")</f>
        <v/>
      </c>
      <c r="BW119" s="60" t="str">
        <f>IF(AND($A119&lt;&gt;"",$A119&lt;&gt;"Kérem válasszon!"),ViziPartner!$C$8,"")</f>
        <v/>
      </c>
      <c r="BX119" s="60" t="str">
        <f t="shared" si="17"/>
        <v/>
      </c>
      <c r="BY119" s="60" t="str">
        <f t="shared" si="18"/>
        <v/>
      </c>
      <c r="BZ119" s="60" t="str">
        <f t="shared" si="19"/>
        <v/>
      </c>
      <c r="CA119" s="60" t="str">
        <f>IF(AND($A119&lt;&gt;"",$A119&lt;&gt;"Kérem válasszon!"),ViziPartner!C$73,"")</f>
        <v/>
      </c>
      <c r="CB119" s="107" t="str">
        <f>IF(AND($A119&lt;&gt;"",$A119&lt;&gt;"Kérem válasszon!"),ViziPartner!$C$74,"")</f>
        <v/>
      </c>
    </row>
    <row r="120" spans="5:80">
      <c r="E120" s="69"/>
      <c r="G120" s="60" t="str">
        <f t="shared" si="10"/>
        <v/>
      </c>
      <c r="H120" s="60" t="str">
        <f t="shared" si="11"/>
        <v/>
      </c>
      <c r="I120" s="129" t="str">
        <f t="shared" si="13"/>
        <v/>
      </c>
      <c r="J120" s="129" t="str">
        <f t="shared" si="14"/>
        <v/>
      </c>
      <c r="K120" s="104" t="str">
        <f t="shared" si="15"/>
        <v/>
      </c>
      <c r="O120" s="69" t="str">
        <f t="shared" si="12"/>
        <v/>
      </c>
      <c r="P120" s="60" t="str">
        <f>IF($C120&lt;&gt;"",ViziPartner!$C$9,"")</f>
        <v/>
      </c>
      <c r="Q120" s="60" t="str">
        <f>IF($C120&lt;&gt;"",ViziPartner!$C$10&amp;" "&amp;ViziPartner!$C$11&amp;" "&amp;ViziPartner!$C$12&amp;", "&amp;ViziPartner!$C$13,"")</f>
        <v/>
      </c>
      <c r="R120" s="60" t="str">
        <f>IF($C120&lt;&gt;"",ViziPartner!$C$9,"")</f>
        <v/>
      </c>
      <c r="S120" s="60" t="str">
        <f>IF($C120&lt;&gt;"",ViziPartner!$C$10&amp;" "&amp;ViziPartner!$C$11&amp;" "&amp;ViziPartner!$C$12&amp;", "&amp;ViziPartner!$C$13,"")</f>
        <v/>
      </c>
      <c r="AX120" s="104" t="str">
        <f t="shared" si="16"/>
        <v/>
      </c>
      <c r="BV120" s="60" t="str">
        <f>IF(AND($A120&lt;&gt;"",$A120&lt;&gt;"Kérem válasszon!"),ViziPartner!$C$9,"")</f>
        <v/>
      </c>
      <c r="BW120" s="60" t="str">
        <f>IF(AND($A120&lt;&gt;"",$A120&lt;&gt;"Kérem válasszon!"),ViziPartner!$C$8,"")</f>
        <v/>
      </c>
      <c r="BX120" s="60" t="str">
        <f t="shared" si="17"/>
        <v/>
      </c>
      <c r="BY120" s="60" t="str">
        <f t="shared" si="18"/>
        <v/>
      </c>
      <c r="BZ120" s="60" t="str">
        <f t="shared" si="19"/>
        <v/>
      </c>
      <c r="CA120" s="60" t="str">
        <f>IF(AND($A120&lt;&gt;"",$A120&lt;&gt;"Kérem válasszon!"),ViziPartner!C$73,"")</f>
        <v/>
      </c>
      <c r="CB120" s="107" t="str">
        <f>IF(AND($A120&lt;&gt;"",$A120&lt;&gt;"Kérem válasszon!"),ViziPartner!$C$74,"")</f>
        <v/>
      </c>
    </row>
    <row r="121" spans="5:80">
      <c r="E121" s="69"/>
      <c r="G121" s="60" t="str">
        <f t="shared" si="10"/>
        <v/>
      </c>
      <c r="H121" s="60" t="str">
        <f t="shared" si="11"/>
        <v/>
      </c>
      <c r="I121" s="129" t="str">
        <f t="shared" si="13"/>
        <v/>
      </c>
      <c r="J121" s="129" t="str">
        <f t="shared" si="14"/>
        <v/>
      </c>
      <c r="K121" s="104" t="str">
        <f t="shared" si="15"/>
        <v/>
      </c>
      <c r="O121" s="69" t="str">
        <f t="shared" si="12"/>
        <v/>
      </c>
      <c r="P121" s="60" t="str">
        <f>IF($C121&lt;&gt;"",ViziPartner!$C$9,"")</f>
        <v/>
      </c>
      <c r="Q121" s="60" t="str">
        <f>IF($C121&lt;&gt;"",ViziPartner!$C$10&amp;" "&amp;ViziPartner!$C$11&amp;" "&amp;ViziPartner!$C$12&amp;", "&amp;ViziPartner!$C$13,"")</f>
        <v/>
      </c>
      <c r="R121" s="60" t="str">
        <f>IF($C121&lt;&gt;"",ViziPartner!$C$9,"")</f>
        <v/>
      </c>
      <c r="S121" s="60" t="str">
        <f>IF($C121&lt;&gt;"",ViziPartner!$C$10&amp;" "&amp;ViziPartner!$C$11&amp;" "&amp;ViziPartner!$C$12&amp;", "&amp;ViziPartner!$C$13,"")</f>
        <v/>
      </c>
      <c r="AX121" s="104" t="str">
        <f t="shared" si="16"/>
        <v/>
      </c>
      <c r="BV121" s="60" t="str">
        <f>IF(AND($A121&lt;&gt;"",$A121&lt;&gt;"Kérem válasszon!"),ViziPartner!$C$9,"")</f>
        <v/>
      </c>
      <c r="BW121" s="60" t="str">
        <f>IF(AND($A121&lt;&gt;"",$A121&lt;&gt;"Kérem válasszon!"),ViziPartner!$C$8,"")</f>
        <v/>
      </c>
      <c r="BX121" s="60" t="str">
        <f t="shared" si="17"/>
        <v/>
      </c>
      <c r="BY121" s="60" t="str">
        <f t="shared" si="18"/>
        <v/>
      </c>
      <c r="BZ121" s="60" t="str">
        <f t="shared" si="19"/>
        <v/>
      </c>
      <c r="CA121" s="60" t="str">
        <f>IF(AND($A121&lt;&gt;"",$A121&lt;&gt;"Kérem válasszon!"),ViziPartner!C$73,"")</f>
        <v/>
      </c>
      <c r="CB121" s="107" t="str">
        <f>IF(AND($A121&lt;&gt;"",$A121&lt;&gt;"Kérem válasszon!"),ViziPartner!$C$74,"")</f>
        <v/>
      </c>
    </row>
    <row r="122" spans="5:80">
      <c r="E122" s="69"/>
      <c r="G122" s="60" t="str">
        <f t="shared" si="10"/>
        <v/>
      </c>
      <c r="H122" s="60" t="str">
        <f t="shared" si="11"/>
        <v/>
      </c>
      <c r="I122" s="129" t="str">
        <f t="shared" si="13"/>
        <v/>
      </c>
      <c r="J122" s="129" t="str">
        <f t="shared" si="14"/>
        <v/>
      </c>
      <c r="K122" s="104" t="str">
        <f t="shared" si="15"/>
        <v/>
      </c>
      <c r="O122" s="69" t="str">
        <f t="shared" si="12"/>
        <v/>
      </c>
      <c r="P122" s="60" t="str">
        <f>IF($C122&lt;&gt;"",ViziPartner!$C$9,"")</f>
        <v/>
      </c>
      <c r="Q122" s="60" t="str">
        <f>IF($C122&lt;&gt;"",ViziPartner!$C$10&amp;" "&amp;ViziPartner!$C$11&amp;" "&amp;ViziPartner!$C$12&amp;", "&amp;ViziPartner!$C$13,"")</f>
        <v/>
      </c>
      <c r="R122" s="60" t="str">
        <f>IF($C122&lt;&gt;"",ViziPartner!$C$9,"")</f>
        <v/>
      </c>
      <c r="S122" s="60" t="str">
        <f>IF($C122&lt;&gt;"",ViziPartner!$C$10&amp;" "&amp;ViziPartner!$C$11&amp;" "&amp;ViziPartner!$C$12&amp;", "&amp;ViziPartner!$C$13,"")</f>
        <v/>
      </c>
      <c r="AX122" s="104" t="str">
        <f t="shared" si="16"/>
        <v/>
      </c>
      <c r="BV122" s="60" t="str">
        <f>IF(AND($A122&lt;&gt;"",$A122&lt;&gt;"Kérem válasszon!"),ViziPartner!$C$9,"")</f>
        <v/>
      </c>
      <c r="BW122" s="60" t="str">
        <f>IF(AND($A122&lt;&gt;"",$A122&lt;&gt;"Kérem válasszon!"),ViziPartner!$C$8,"")</f>
        <v/>
      </c>
      <c r="BX122" s="60" t="str">
        <f t="shared" si="17"/>
        <v/>
      </c>
      <c r="BY122" s="60" t="str">
        <f t="shared" si="18"/>
        <v/>
      </c>
      <c r="BZ122" s="60" t="str">
        <f t="shared" si="19"/>
        <v/>
      </c>
      <c r="CA122" s="60" t="str">
        <f>IF(AND($A122&lt;&gt;"",$A122&lt;&gt;"Kérem válasszon!"),ViziPartner!C$73,"")</f>
        <v/>
      </c>
      <c r="CB122" s="107" t="str">
        <f>IF(AND($A122&lt;&gt;"",$A122&lt;&gt;"Kérem válasszon!"),ViziPartner!$C$74,"")</f>
        <v/>
      </c>
    </row>
    <row r="123" spans="5:80">
      <c r="E123" s="69"/>
      <c r="G123" s="60" t="str">
        <f t="shared" si="10"/>
        <v/>
      </c>
      <c r="H123" s="60" t="str">
        <f t="shared" si="11"/>
        <v/>
      </c>
      <c r="I123" s="129" t="str">
        <f t="shared" si="13"/>
        <v/>
      </c>
      <c r="J123" s="129" t="str">
        <f t="shared" si="14"/>
        <v/>
      </c>
      <c r="K123" s="104" t="str">
        <f t="shared" si="15"/>
        <v/>
      </c>
      <c r="O123" s="69" t="str">
        <f t="shared" si="12"/>
        <v/>
      </c>
      <c r="P123" s="60" t="str">
        <f>IF($C123&lt;&gt;"",ViziPartner!$C$9,"")</f>
        <v/>
      </c>
      <c r="Q123" s="60" t="str">
        <f>IF($C123&lt;&gt;"",ViziPartner!$C$10&amp;" "&amp;ViziPartner!$C$11&amp;" "&amp;ViziPartner!$C$12&amp;", "&amp;ViziPartner!$C$13,"")</f>
        <v/>
      </c>
      <c r="R123" s="60" t="str">
        <f>IF($C123&lt;&gt;"",ViziPartner!$C$9,"")</f>
        <v/>
      </c>
      <c r="S123" s="60" t="str">
        <f>IF($C123&lt;&gt;"",ViziPartner!$C$10&amp;" "&amp;ViziPartner!$C$11&amp;" "&amp;ViziPartner!$C$12&amp;", "&amp;ViziPartner!$C$13,"")</f>
        <v/>
      </c>
      <c r="AX123" s="104" t="str">
        <f t="shared" si="16"/>
        <v/>
      </c>
      <c r="BV123" s="60" t="str">
        <f>IF(AND($A123&lt;&gt;"",$A123&lt;&gt;"Kérem válasszon!"),ViziPartner!$C$9,"")</f>
        <v/>
      </c>
      <c r="BW123" s="60" t="str">
        <f>IF(AND($A123&lt;&gt;"",$A123&lt;&gt;"Kérem válasszon!"),ViziPartner!$C$8,"")</f>
        <v/>
      </c>
      <c r="BX123" s="60" t="str">
        <f t="shared" si="17"/>
        <v/>
      </c>
      <c r="BY123" s="60" t="str">
        <f t="shared" si="18"/>
        <v/>
      </c>
      <c r="BZ123" s="60" t="str">
        <f t="shared" si="19"/>
        <v/>
      </c>
      <c r="CA123" s="60" t="str">
        <f>IF(AND($A123&lt;&gt;"",$A123&lt;&gt;"Kérem válasszon!"),ViziPartner!C$73,"")</f>
        <v/>
      </c>
      <c r="CB123" s="107" t="str">
        <f>IF(AND($A123&lt;&gt;"",$A123&lt;&gt;"Kérem válasszon!"),ViziPartner!$C$74,"")</f>
        <v/>
      </c>
    </row>
    <row r="124" spans="5:80">
      <c r="E124" s="69"/>
      <c r="G124" s="60" t="str">
        <f t="shared" si="10"/>
        <v/>
      </c>
      <c r="H124" s="60" t="str">
        <f t="shared" si="11"/>
        <v/>
      </c>
      <c r="I124" s="129" t="str">
        <f t="shared" si="13"/>
        <v/>
      </c>
      <c r="J124" s="129" t="str">
        <f t="shared" si="14"/>
        <v/>
      </c>
      <c r="K124" s="104" t="str">
        <f t="shared" si="15"/>
        <v/>
      </c>
      <c r="O124" s="69" t="str">
        <f t="shared" si="12"/>
        <v/>
      </c>
      <c r="P124" s="60" t="str">
        <f>IF($C124&lt;&gt;"",ViziPartner!$C$9,"")</f>
        <v/>
      </c>
      <c r="Q124" s="60" t="str">
        <f>IF($C124&lt;&gt;"",ViziPartner!$C$10&amp;" "&amp;ViziPartner!$C$11&amp;" "&amp;ViziPartner!$C$12&amp;", "&amp;ViziPartner!$C$13,"")</f>
        <v/>
      </c>
      <c r="R124" s="60" t="str">
        <f>IF($C124&lt;&gt;"",ViziPartner!$C$9,"")</f>
        <v/>
      </c>
      <c r="S124" s="60" t="str">
        <f>IF($C124&lt;&gt;"",ViziPartner!$C$10&amp;" "&amp;ViziPartner!$C$11&amp;" "&amp;ViziPartner!$C$12&amp;", "&amp;ViziPartner!$C$13,"")</f>
        <v/>
      </c>
      <c r="AX124" s="104" t="str">
        <f t="shared" si="16"/>
        <v/>
      </c>
      <c r="BV124" s="60" t="str">
        <f>IF(AND($A124&lt;&gt;"",$A124&lt;&gt;"Kérem válasszon!"),ViziPartner!$C$9,"")</f>
        <v/>
      </c>
      <c r="BW124" s="60" t="str">
        <f>IF(AND($A124&lt;&gt;"",$A124&lt;&gt;"Kérem válasszon!"),ViziPartner!$C$8,"")</f>
        <v/>
      </c>
      <c r="BX124" s="60" t="str">
        <f t="shared" si="17"/>
        <v/>
      </c>
      <c r="BY124" s="60" t="str">
        <f t="shared" si="18"/>
        <v/>
      </c>
      <c r="BZ124" s="60" t="str">
        <f t="shared" si="19"/>
        <v/>
      </c>
      <c r="CA124" s="60" t="str">
        <f>IF(AND($A124&lt;&gt;"",$A124&lt;&gt;"Kérem válasszon!"),ViziPartner!C$73,"")</f>
        <v/>
      </c>
      <c r="CB124" s="107" t="str">
        <f>IF(AND($A124&lt;&gt;"",$A124&lt;&gt;"Kérem válasszon!"),ViziPartner!$C$74,"")</f>
        <v/>
      </c>
    </row>
    <row r="125" spans="5:80">
      <c r="E125" s="69"/>
      <c r="G125" s="60" t="str">
        <f t="shared" si="10"/>
        <v/>
      </c>
      <c r="H125" s="60" t="str">
        <f t="shared" si="11"/>
        <v/>
      </c>
      <c r="I125" s="129" t="str">
        <f t="shared" si="13"/>
        <v/>
      </c>
      <c r="J125" s="129" t="str">
        <f t="shared" si="14"/>
        <v/>
      </c>
      <c r="K125" s="104" t="str">
        <f t="shared" si="15"/>
        <v/>
      </c>
      <c r="O125" s="69" t="str">
        <f t="shared" si="12"/>
        <v/>
      </c>
      <c r="P125" s="60" t="str">
        <f>IF($C125&lt;&gt;"",ViziPartner!$C$9,"")</f>
        <v/>
      </c>
      <c r="Q125" s="60" t="str">
        <f>IF($C125&lt;&gt;"",ViziPartner!$C$10&amp;" "&amp;ViziPartner!$C$11&amp;" "&amp;ViziPartner!$C$12&amp;", "&amp;ViziPartner!$C$13,"")</f>
        <v/>
      </c>
      <c r="R125" s="60" t="str">
        <f>IF($C125&lt;&gt;"",ViziPartner!$C$9,"")</f>
        <v/>
      </c>
      <c r="S125" s="60" t="str">
        <f>IF($C125&lt;&gt;"",ViziPartner!$C$10&amp;" "&amp;ViziPartner!$C$11&amp;" "&amp;ViziPartner!$C$12&amp;", "&amp;ViziPartner!$C$13,"")</f>
        <v/>
      </c>
      <c r="AX125" s="104" t="str">
        <f t="shared" si="16"/>
        <v/>
      </c>
      <c r="BV125" s="60" t="str">
        <f>IF(AND($A125&lt;&gt;"",$A125&lt;&gt;"Kérem válasszon!"),ViziPartner!$C$9,"")</f>
        <v/>
      </c>
      <c r="BW125" s="60" t="str">
        <f>IF(AND($A125&lt;&gt;"",$A125&lt;&gt;"Kérem válasszon!"),ViziPartner!$C$8,"")</f>
        <v/>
      </c>
      <c r="BX125" s="60" t="str">
        <f t="shared" si="17"/>
        <v/>
      </c>
      <c r="BY125" s="60" t="str">
        <f t="shared" si="18"/>
        <v/>
      </c>
      <c r="BZ125" s="60" t="str">
        <f t="shared" si="19"/>
        <v/>
      </c>
      <c r="CA125" s="60" t="str">
        <f>IF(AND($A125&lt;&gt;"",$A125&lt;&gt;"Kérem válasszon!"),ViziPartner!C$73,"")</f>
        <v/>
      </c>
      <c r="CB125" s="107" t="str">
        <f>IF(AND($A125&lt;&gt;"",$A125&lt;&gt;"Kérem válasszon!"),ViziPartner!$C$74,"")</f>
        <v/>
      </c>
    </row>
    <row r="126" spans="5:80">
      <c r="E126" s="69"/>
      <c r="G126" s="60" t="str">
        <f t="shared" si="10"/>
        <v/>
      </c>
      <c r="H126" s="60" t="str">
        <f t="shared" si="11"/>
        <v/>
      </c>
      <c r="I126" s="129" t="str">
        <f t="shared" si="13"/>
        <v/>
      </c>
      <c r="J126" s="129" t="str">
        <f t="shared" si="14"/>
        <v/>
      </c>
      <c r="K126" s="104" t="str">
        <f t="shared" si="15"/>
        <v/>
      </c>
      <c r="O126" s="69" t="str">
        <f t="shared" si="12"/>
        <v/>
      </c>
      <c r="P126" s="60" t="str">
        <f>IF($C126&lt;&gt;"",ViziPartner!$C$9,"")</f>
        <v/>
      </c>
      <c r="Q126" s="60" t="str">
        <f>IF($C126&lt;&gt;"",ViziPartner!$C$10&amp;" "&amp;ViziPartner!$C$11&amp;" "&amp;ViziPartner!$C$12&amp;", "&amp;ViziPartner!$C$13,"")</f>
        <v/>
      </c>
      <c r="R126" s="60" t="str">
        <f>IF($C126&lt;&gt;"",ViziPartner!$C$9,"")</f>
        <v/>
      </c>
      <c r="S126" s="60" t="str">
        <f>IF($C126&lt;&gt;"",ViziPartner!$C$10&amp;" "&amp;ViziPartner!$C$11&amp;" "&amp;ViziPartner!$C$12&amp;", "&amp;ViziPartner!$C$13,"")</f>
        <v/>
      </c>
      <c r="AX126" s="104" t="str">
        <f t="shared" si="16"/>
        <v/>
      </c>
      <c r="BV126" s="60" t="str">
        <f>IF(AND($A126&lt;&gt;"",$A126&lt;&gt;"Kérem válasszon!"),ViziPartner!$C$9,"")</f>
        <v/>
      </c>
      <c r="BW126" s="60" t="str">
        <f>IF(AND($A126&lt;&gt;"",$A126&lt;&gt;"Kérem válasszon!"),ViziPartner!$C$8,"")</f>
        <v/>
      </c>
      <c r="BX126" s="60" t="str">
        <f t="shared" si="17"/>
        <v/>
      </c>
      <c r="BY126" s="60" t="str">
        <f t="shared" si="18"/>
        <v/>
      </c>
      <c r="BZ126" s="60" t="str">
        <f t="shared" si="19"/>
        <v/>
      </c>
      <c r="CA126" s="60" t="str">
        <f>IF(AND($A126&lt;&gt;"",$A126&lt;&gt;"Kérem válasszon!"),ViziPartner!C$73,"")</f>
        <v/>
      </c>
      <c r="CB126" s="107" t="str">
        <f>IF(AND($A126&lt;&gt;"",$A126&lt;&gt;"Kérem válasszon!"),ViziPartner!$C$74,"")</f>
        <v/>
      </c>
    </row>
    <row r="127" spans="5:80">
      <c r="E127" s="69"/>
      <c r="G127" s="60" t="str">
        <f t="shared" si="10"/>
        <v/>
      </c>
      <c r="H127" s="60" t="str">
        <f t="shared" si="11"/>
        <v/>
      </c>
      <c r="I127" s="129" t="str">
        <f t="shared" si="13"/>
        <v/>
      </c>
      <c r="J127" s="129" t="str">
        <f t="shared" si="14"/>
        <v/>
      </c>
      <c r="K127" s="104" t="str">
        <f t="shared" si="15"/>
        <v/>
      </c>
      <c r="O127" s="69" t="str">
        <f t="shared" si="12"/>
        <v/>
      </c>
      <c r="P127" s="60" t="str">
        <f>IF($C127&lt;&gt;"",ViziPartner!$C$9,"")</f>
        <v/>
      </c>
      <c r="Q127" s="60" t="str">
        <f>IF($C127&lt;&gt;"",ViziPartner!$C$10&amp;" "&amp;ViziPartner!$C$11&amp;" "&amp;ViziPartner!$C$12&amp;", "&amp;ViziPartner!$C$13,"")</f>
        <v/>
      </c>
      <c r="R127" s="60" t="str">
        <f>IF($C127&lt;&gt;"",ViziPartner!$C$9,"")</f>
        <v/>
      </c>
      <c r="S127" s="60" t="str">
        <f>IF($C127&lt;&gt;"",ViziPartner!$C$10&amp;" "&amp;ViziPartner!$C$11&amp;" "&amp;ViziPartner!$C$12&amp;", "&amp;ViziPartner!$C$13,"")</f>
        <v/>
      </c>
      <c r="AX127" s="104" t="str">
        <f t="shared" si="16"/>
        <v/>
      </c>
      <c r="BV127" s="60" t="str">
        <f>IF(AND($A127&lt;&gt;"",$A127&lt;&gt;"Kérem válasszon!"),ViziPartner!$C$9,"")</f>
        <v/>
      </c>
      <c r="BW127" s="60" t="str">
        <f>IF(AND($A127&lt;&gt;"",$A127&lt;&gt;"Kérem válasszon!"),ViziPartner!$C$8,"")</f>
        <v/>
      </c>
      <c r="BX127" s="60" t="str">
        <f t="shared" si="17"/>
        <v/>
      </c>
      <c r="BY127" s="60" t="str">
        <f t="shared" si="18"/>
        <v/>
      </c>
      <c r="BZ127" s="60" t="str">
        <f t="shared" si="19"/>
        <v/>
      </c>
      <c r="CA127" s="60" t="str">
        <f>IF(AND($A127&lt;&gt;"",$A127&lt;&gt;"Kérem válasszon!"),ViziPartner!C$73,"")</f>
        <v/>
      </c>
      <c r="CB127" s="107" t="str">
        <f>IF(AND($A127&lt;&gt;"",$A127&lt;&gt;"Kérem válasszon!"),ViziPartner!$C$74,"")</f>
        <v/>
      </c>
    </row>
    <row r="128" spans="5:80">
      <c r="E128" s="69"/>
      <c r="G128" s="60" t="str">
        <f t="shared" si="10"/>
        <v/>
      </c>
      <c r="H128" s="60" t="str">
        <f t="shared" si="11"/>
        <v/>
      </c>
      <c r="I128" s="129" t="str">
        <f t="shared" si="13"/>
        <v/>
      </c>
      <c r="J128" s="129" t="str">
        <f t="shared" si="14"/>
        <v/>
      </c>
      <c r="K128" s="104" t="str">
        <f t="shared" si="15"/>
        <v/>
      </c>
      <c r="O128" s="69" t="str">
        <f t="shared" si="12"/>
        <v/>
      </c>
      <c r="P128" s="60" t="str">
        <f>IF($C128&lt;&gt;"",ViziPartner!$C$9,"")</f>
        <v/>
      </c>
      <c r="Q128" s="60" t="str">
        <f>IF($C128&lt;&gt;"",ViziPartner!$C$10&amp;" "&amp;ViziPartner!$C$11&amp;" "&amp;ViziPartner!$C$12&amp;", "&amp;ViziPartner!$C$13,"")</f>
        <v/>
      </c>
      <c r="R128" s="60" t="str">
        <f>IF($C128&lt;&gt;"",ViziPartner!$C$9,"")</f>
        <v/>
      </c>
      <c r="S128" s="60" t="str">
        <f>IF($C128&lt;&gt;"",ViziPartner!$C$10&amp;" "&amp;ViziPartner!$C$11&amp;" "&amp;ViziPartner!$C$12&amp;", "&amp;ViziPartner!$C$13,"")</f>
        <v/>
      </c>
      <c r="AX128" s="104" t="str">
        <f t="shared" si="16"/>
        <v/>
      </c>
      <c r="BV128" s="60" t="str">
        <f>IF(AND($A128&lt;&gt;"",$A128&lt;&gt;"Kérem válasszon!"),ViziPartner!$C$9,"")</f>
        <v/>
      </c>
      <c r="BW128" s="60" t="str">
        <f>IF(AND($A128&lt;&gt;"",$A128&lt;&gt;"Kérem válasszon!"),ViziPartner!$C$8,"")</f>
        <v/>
      </c>
      <c r="BX128" s="60" t="str">
        <f t="shared" si="17"/>
        <v/>
      </c>
      <c r="BY128" s="60" t="str">
        <f t="shared" si="18"/>
        <v/>
      </c>
      <c r="BZ128" s="60" t="str">
        <f t="shared" si="19"/>
        <v/>
      </c>
      <c r="CA128" s="60" t="str">
        <f>IF(AND($A128&lt;&gt;"",$A128&lt;&gt;"Kérem válasszon!"),ViziPartner!C$73,"")</f>
        <v/>
      </c>
      <c r="CB128" s="107" t="str">
        <f>IF(AND($A128&lt;&gt;"",$A128&lt;&gt;"Kérem válasszon!"),ViziPartner!$C$74,"")</f>
        <v/>
      </c>
    </row>
    <row r="129" spans="5:80">
      <c r="E129" s="69"/>
      <c r="G129" s="60" t="str">
        <f t="shared" si="10"/>
        <v/>
      </c>
      <c r="H129" s="60" t="str">
        <f t="shared" si="11"/>
        <v/>
      </c>
      <c r="I129" s="129" t="str">
        <f t="shared" si="13"/>
        <v/>
      </c>
      <c r="J129" s="129" t="str">
        <f t="shared" si="14"/>
        <v/>
      </c>
      <c r="K129" s="104" t="str">
        <f t="shared" si="15"/>
        <v/>
      </c>
      <c r="O129" s="69" t="str">
        <f t="shared" si="12"/>
        <v/>
      </c>
      <c r="P129" s="60" t="str">
        <f>IF($C129&lt;&gt;"",ViziPartner!$C$9,"")</f>
        <v/>
      </c>
      <c r="Q129" s="60" t="str">
        <f>IF($C129&lt;&gt;"",ViziPartner!$C$10&amp;" "&amp;ViziPartner!$C$11&amp;" "&amp;ViziPartner!$C$12&amp;", "&amp;ViziPartner!$C$13,"")</f>
        <v/>
      </c>
      <c r="R129" s="60" t="str">
        <f>IF($C129&lt;&gt;"",ViziPartner!$C$9,"")</f>
        <v/>
      </c>
      <c r="S129" s="60" t="str">
        <f>IF($C129&lt;&gt;"",ViziPartner!$C$10&amp;" "&amp;ViziPartner!$C$11&amp;" "&amp;ViziPartner!$C$12&amp;", "&amp;ViziPartner!$C$13,"")</f>
        <v/>
      </c>
      <c r="AX129" s="104" t="str">
        <f t="shared" si="16"/>
        <v/>
      </c>
      <c r="BV129" s="60" t="str">
        <f>IF(AND($A129&lt;&gt;"",$A129&lt;&gt;"Kérem válasszon!"),ViziPartner!$C$9,"")</f>
        <v/>
      </c>
      <c r="BW129" s="60" t="str">
        <f>IF(AND($A129&lt;&gt;"",$A129&lt;&gt;"Kérem válasszon!"),ViziPartner!$C$8,"")</f>
        <v/>
      </c>
      <c r="BX129" s="60" t="str">
        <f t="shared" si="17"/>
        <v/>
      </c>
      <c r="BY129" s="60" t="str">
        <f t="shared" si="18"/>
        <v/>
      </c>
      <c r="BZ129" s="60" t="str">
        <f t="shared" si="19"/>
        <v/>
      </c>
      <c r="CA129" s="60" t="str">
        <f>IF(AND($A129&lt;&gt;"",$A129&lt;&gt;"Kérem válasszon!"),ViziPartner!C$73,"")</f>
        <v/>
      </c>
      <c r="CB129" s="107" t="str">
        <f>IF(AND($A129&lt;&gt;"",$A129&lt;&gt;"Kérem válasszon!"),ViziPartner!$C$74,"")</f>
        <v/>
      </c>
    </row>
    <row r="130" spans="5:80">
      <c r="E130" s="69"/>
      <c r="G130" s="60" t="str">
        <f t="shared" ref="G130:G193" si="20">IFERROR(VLOOKUP($F130,Kedvezmény,3),"")</f>
        <v/>
      </c>
      <c r="H130" s="60" t="str">
        <f t="shared" ref="H130:H193" si="21">IFERROR(VLOOKUP($F130,Kedvezmény,2),"")</f>
        <v/>
      </c>
      <c r="I130" s="129" t="str">
        <f t="shared" si="13"/>
        <v/>
      </c>
      <c r="J130" s="129" t="str">
        <f t="shared" si="14"/>
        <v/>
      </c>
      <c r="K130" s="104" t="str">
        <f t="shared" si="15"/>
        <v/>
      </c>
      <c r="O130" s="69" t="str">
        <f t="shared" ref="O130:O193" si="22">IF(C150&lt;&gt;"","Igen","")</f>
        <v/>
      </c>
      <c r="P130" s="60" t="str">
        <f>IF($C130&lt;&gt;"",ViziPartner!$C$9,"")</f>
        <v/>
      </c>
      <c r="Q130" s="60" t="str">
        <f>IF($C130&lt;&gt;"",ViziPartner!$C$10&amp;" "&amp;ViziPartner!$C$11&amp;" "&amp;ViziPartner!$C$12&amp;", "&amp;ViziPartner!$C$13,"")</f>
        <v/>
      </c>
      <c r="R130" s="60" t="str">
        <f>IF($C130&lt;&gt;"",ViziPartner!$C$9,"")</f>
        <v/>
      </c>
      <c r="S130" s="60" t="str">
        <f>IF($C130&lt;&gt;"",ViziPartner!$C$10&amp;" "&amp;ViziPartner!$C$11&amp;" "&amp;ViziPartner!$C$12&amp;", "&amp;ViziPartner!$C$13,"")</f>
        <v/>
      </c>
      <c r="AX130" s="104" t="str">
        <f t="shared" si="16"/>
        <v/>
      </c>
      <c r="BV130" s="60" t="str">
        <f>IF(AND($A130&lt;&gt;"",$A130&lt;&gt;"Kérem válasszon!"),ViziPartner!$C$9,"")</f>
        <v/>
      </c>
      <c r="BW130" s="60" t="str">
        <f>IF(AND($A130&lt;&gt;"",$A130&lt;&gt;"Kérem válasszon!"),ViziPartner!$C$8,"")</f>
        <v/>
      </c>
      <c r="BX130" s="60" t="str">
        <f t="shared" si="17"/>
        <v/>
      </c>
      <c r="BY130" s="60" t="str">
        <f t="shared" si="18"/>
        <v/>
      </c>
      <c r="BZ130" s="60" t="str">
        <f t="shared" si="19"/>
        <v/>
      </c>
      <c r="CA130" s="60" t="str">
        <f>IF(AND($A130&lt;&gt;"",$A130&lt;&gt;"Kérem válasszon!"),ViziPartner!C$73,"")</f>
        <v/>
      </c>
      <c r="CB130" s="107" t="str">
        <f>IF(AND($A130&lt;&gt;"",$A130&lt;&gt;"Kérem válasszon!"),ViziPartner!$C$74,"")</f>
        <v/>
      </c>
    </row>
    <row r="131" spans="5:80">
      <c r="E131" s="69"/>
      <c r="G131" s="60" t="str">
        <f t="shared" si="20"/>
        <v/>
      </c>
      <c r="H131" s="60" t="str">
        <f t="shared" si="21"/>
        <v/>
      </c>
      <c r="I131" s="129" t="str">
        <f t="shared" ref="I131:I194" si="23">IF(AND($A131&lt;&gt;"",$A131&lt;&gt;"kérem válasszon!"),"01.01.","")</f>
        <v/>
      </c>
      <c r="J131" s="129" t="str">
        <f t="shared" ref="J131:J194" si="24">IF(AND($A131&lt;&gt;"",$A131&lt;&gt;"kérem válasszon!"),"12.31.","")</f>
        <v/>
      </c>
      <c r="K131" s="104" t="str">
        <f t="shared" ref="K131:K194" si="25">IF(OR($A131="",$A131="Kérem válasszon!"),"",IF($J131&gt;$I131,$J131-$I131,365-($I131-$J131)))</f>
        <v/>
      </c>
      <c r="O131" s="69" t="str">
        <f t="shared" si="22"/>
        <v/>
      </c>
      <c r="P131" s="60" t="str">
        <f>IF($C131&lt;&gt;"",ViziPartner!$C$9,"")</f>
        <v/>
      </c>
      <c r="Q131" s="60" t="str">
        <f>IF($C131&lt;&gt;"",ViziPartner!$C$10&amp;" "&amp;ViziPartner!$C$11&amp;" "&amp;ViziPartner!$C$12&amp;", "&amp;ViziPartner!$C$13,"")</f>
        <v/>
      </c>
      <c r="R131" s="60" t="str">
        <f>IF($C131&lt;&gt;"",ViziPartner!$C$9,"")</f>
        <v/>
      </c>
      <c r="S131" s="60" t="str">
        <f>IF($C131&lt;&gt;"",ViziPartner!$C$10&amp;" "&amp;ViziPartner!$C$11&amp;" "&amp;ViziPartner!$C$12&amp;", "&amp;ViziPartner!$C$13,"")</f>
        <v/>
      </c>
      <c r="AX131" s="104" t="str">
        <f t="shared" ref="AX131:AX194" si="26">IF($AW131="Nincs Epirb",0,"")</f>
        <v/>
      </c>
      <c r="BV131" s="60" t="str">
        <f>IF(AND($A131&lt;&gt;"",$A131&lt;&gt;"Kérem válasszon!"),ViziPartner!$C$9,"")</f>
        <v/>
      </c>
      <c r="BW131" s="60" t="str">
        <f>IF(AND($A131&lt;&gt;"",$A131&lt;&gt;"Kérem válasszon!"),ViziPartner!$C$8,"")</f>
        <v/>
      </c>
      <c r="BX131" s="60" t="str">
        <f t="shared" ref="BX131:BX194" si="27">IF(AND($A131&lt;&gt;"",$A131&lt;&gt;"Kérem válasszon!",OR(BJ131&lt;&gt;"",BK131&lt;&gt;"",BL131&lt;&gt;"",BM131&lt;&gt;"",BN131&lt;&gt;"",BO131&lt;&gt;"",BP131&lt;&gt;"",BQ131&lt;&gt;"")),1,"")</f>
        <v/>
      </c>
      <c r="BY131" s="60" t="str">
        <f t="shared" ref="BY131:BY194" si="28">IF(AND($A131&lt;&gt;"",$A131&lt;&gt;"Kérem válasszon!",OR(BJ131&lt;&gt;"",BK131&lt;&gt;"",BL131&lt;&gt;"",BM131&lt;&gt;"")),1,"")</f>
        <v/>
      </c>
      <c r="BZ131" s="60" t="str">
        <f t="shared" ref="BZ131:BZ194" si="29">IF(AND($A131&lt;&gt;"",$A131&lt;&gt;"Kérem válasszon!",OR(BP131&lt;&gt;"",BQ131&lt;&gt;"",BR131&lt;&gt;"",BS131&lt;&gt;"")),1,"")</f>
        <v/>
      </c>
      <c r="CA131" s="60" t="str">
        <f>IF(AND($A131&lt;&gt;"",$A131&lt;&gt;"Kérem válasszon!"),ViziPartner!C$73,"")</f>
        <v/>
      </c>
      <c r="CB131" s="107" t="str">
        <f>IF(AND($A131&lt;&gt;"",$A131&lt;&gt;"Kérem válasszon!"),ViziPartner!$C$74,"")</f>
        <v/>
      </c>
    </row>
    <row r="132" spans="5:80">
      <c r="E132" s="69"/>
      <c r="G132" s="60" t="str">
        <f t="shared" si="20"/>
        <v/>
      </c>
      <c r="H132" s="60" t="str">
        <f t="shared" si="21"/>
        <v/>
      </c>
      <c r="I132" s="129" t="str">
        <f t="shared" si="23"/>
        <v/>
      </c>
      <c r="J132" s="129" t="str">
        <f t="shared" si="24"/>
        <v/>
      </c>
      <c r="K132" s="104" t="str">
        <f t="shared" si="25"/>
        <v/>
      </c>
      <c r="O132" s="69" t="str">
        <f t="shared" si="22"/>
        <v/>
      </c>
      <c r="P132" s="60" t="str">
        <f>IF($C132&lt;&gt;"",ViziPartner!$C$9,"")</f>
        <v/>
      </c>
      <c r="Q132" s="60" t="str">
        <f>IF($C132&lt;&gt;"",ViziPartner!$C$10&amp;" "&amp;ViziPartner!$C$11&amp;" "&amp;ViziPartner!$C$12&amp;", "&amp;ViziPartner!$C$13,"")</f>
        <v/>
      </c>
      <c r="R132" s="60" t="str">
        <f>IF($C132&lt;&gt;"",ViziPartner!$C$9,"")</f>
        <v/>
      </c>
      <c r="S132" s="60" t="str">
        <f>IF($C132&lt;&gt;"",ViziPartner!$C$10&amp;" "&amp;ViziPartner!$C$11&amp;" "&amp;ViziPartner!$C$12&amp;", "&amp;ViziPartner!$C$13,"")</f>
        <v/>
      </c>
      <c r="AX132" s="104" t="str">
        <f t="shared" si="26"/>
        <v/>
      </c>
      <c r="BV132" s="60" t="str">
        <f>IF(AND($A132&lt;&gt;"",$A132&lt;&gt;"Kérem válasszon!"),ViziPartner!$C$9,"")</f>
        <v/>
      </c>
      <c r="BW132" s="60" t="str">
        <f>IF(AND($A132&lt;&gt;"",$A132&lt;&gt;"Kérem válasszon!"),ViziPartner!$C$8,"")</f>
        <v/>
      </c>
      <c r="BX132" s="60" t="str">
        <f t="shared" si="27"/>
        <v/>
      </c>
      <c r="BY132" s="60" t="str">
        <f t="shared" si="28"/>
        <v/>
      </c>
      <c r="BZ132" s="60" t="str">
        <f t="shared" si="29"/>
        <v/>
      </c>
      <c r="CA132" s="60" t="str">
        <f>IF(AND($A132&lt;&gt;"",$A132&lt;&gt;"Kérem válasszon!"),ViziPartner!C$73,"")</f>
        <v/>
      </c>
      <c r="CB132" s="107" t="str">
        <f>IF(AND($A132&lt;&gt;"",$A132&lt;&gt;"Kérem válasszon!"),ViziPartner!$C$74,"")</f>
        <v/>
      </c>
    </row>
    <row r="133" spans="5:80">
      <c r="E133" s="69"/>
      <c r="G133" s="60" t="str">
        <f t="shared" si="20"/>
        <v/>
      </c>
      <c r="H133" s="60" t="str">
        <f t="shared" si="21"/>
        <v/>
      </c>
      <c r="I133" s="129" t="str">
        <f t="shared" si="23"/>
        <v/>
      </c>
      <c r="J133" s="129" t="str">
        <f t="shared" si="24"/>
        <v/>
      </c>
      <c r="K133" s="104" t="str">
        <f t="shared" si="25"/>
        <v/>
      </c>
      <c r="O133" s="69" t="str">
        <f t="shared" si="22"/>
        <v/>
      </c>
      <c r="P133" s="60" t="str">
        <f>IF($C133&lt;&gt;"",ViziPartner!$C$9,"")</f>
        <v/>
      </c>
      <c r="Q133" s="60" t="str">
        <f>IF($C133&lt;&gt;"",ViziPartner!$C$10&amp;" "&amp;ViziPartner!$C$11&amp;" "&amp;ViziPartner!$C$12&amp;", "&amp;ViziPartner!$C$13,"")</f>
        <v/>
      </c>
      <c r="R133" s="60" t="str">
        <f>IF($C133&lt;&gt;"",ViziPartner!$C$9,"")</f>
        <v/>
      </c>
      <c r="S133" s="60" t="str">
        <f>IF($C133&lt;&gt;"",ViziPartner!$C$10&amp;" "&amp;ViziPartner!$C$11&amp;" "&amp;ViziPartner!$C$12&amp;", "&amp;ViziPartner!$C$13,"")</f>
        <v/>
      </c>
      <c r="AX133" s="104" t="str">
        <f t="shared" si="26"/>
        <v/>
      </c>
      <c r="BV133" s="60" t="str">
        <f>IF(AND($A133&lt;&gt;"",$A133&lt;&gt;"Kérem válasszon!"),ViziPartner!$C$9,"")</f>
        <v/>
      </c>
      <c r="BW133" s="60" t="str">
        <f>IF(AND($A133&lt;&gt;"",$A133&lt;&gt;"Kérem válasszon!"),ViziPartner!$C$8,"")</f>
        <v/>
      </c>
      <c r="BX133" s="60" t="str">
        <f t="shared" si="27"/>
        <v/>
      </c>
      <c r="BY133" s="60" t="str">
        <f t="shared" si="28"/>
        <v/>
      </c>
      <c r="BZ133" s="60" t="str">
        <f t="shared" si="29"/>
        <v/>
      </c>
      <c r="CA133" s="60" t="str">
        <f>IF(AND($A133&lt;&gt;"",$A133&lt;&gt;"Kérem válasszon!"),ViziPartner!C$73,"")</f>
        <v/>
      </c>
      <c r="CB133" s="107" t="str">
        <f>IF(AND($A133&lt;&gt;"",$A133&lt;&gt;"Kérem válasszon!"),ViziPartner!$C$74,"")</f>
        <v/>
      </c>
    </row>
    <row r="134" spans="5:80">
      <c r="E134" s="69"/>
      <c r="G134" s="60" t="str">
        <f t="shared" si="20"/>
        <v/>
      </c>
      <c r="H134" s="60" t="str">
        <f t="shared" si="21"/>
        <v/>
      </c>
      <c r="I134" s="129" t="str">
        <f t="shared" si="23"/>
        <v/>
      </c>
      <c r="J134" s="129" t="str">
        <f t="shared" si="24"/>
        <v/>
      </c>
      <c r="K134" s="104" t="str">
        <f t="shared" si="25"/>
        <v/>
      </c>
      <c r="O134" s="69" t="str">
        <f t="shared" si="22"/>
        <v/>
      </c>
      <c r="P134" s="60" t="str">
        <f>IF($C134&lt;&gt;"",ViziPartner!$C$9,"")</f>
        <v/>
      </c>
      <c r="Q134" s="60" t="str">
        <f>IF($C134&lt;&gt;"",ViziPartner!$C$10&amp;" "&amp;ViziPartner!$C$11&amp;" "&amp;ViziPartner!$C$12&amp;", "&amp;ViziPartner!$C$13,"")</f>
        <v/>
      </c>
      <c r="R134" s="60" t="str">
        <f>IF($C134&lt;&gt;"",ViziPartner!$C$9,"")</f>
        <v/>
      </c>
      <c r="S134" s="60" t="str">
        <f>IF($C134&lt;&gt;"",ViziPartner!$C$10&amp;" "&amp;ViziPartner!$C$11&amp;" "&amp;ViziPartner!$C$12&amp;", "&amp;ViziPartner!$C$13,"")</f>
        <v/>
      </c>
      <c r="AX134" s="104" t="str">
        <f t="shared" si="26"/>
        <v/>
      </c>
      <c r="BV134" s="60" t="str">
        <f>IF(AND($A134&lt;&gt;"",$A134&lt;&gt;"Kérem válasszon!"),ViziPartner!$C$9,"")</f>
        <v/>
      </c>
      <c r="BW134" s="60" t="str">
        <f>IF(AND($A134&lt;&gt;"",$A134&lt;&gt;"Kérem válasszon!"),ViziPartner!$C$8,"")</f>
        <v/>
      </c>
      <c r="BX134" s="60" t="str">
        <f t="shared" si="27"/>
        <v/>
      </c>
      <c r="BY134" s="60" t="str">
        <f t="shared" si="28"/>
        <v/>
      </c>
      <c r="BZ134" s="60" t="str">
        <f t="shared" si="29"/>
        <v/>
      </c>
      <c r="CA134" s="60" t="str">
        <f>IF(AND($A134&lt;&gt;"",$A134&lt;&gt;"Kérem válasszon!"),ViziPartner!C$73,"")</f>
        <v/>
      </c>
      <c r="CB134" s="107" t="str">
        <f>IF(AND($A134&lt;&gt;"",$A134&lt;&gt;"Kérem válasszon!"),ViziPartner!$C$74,"")</f>
        <v/>
      </c>
    </row>
    <row r="135" spans="5:80">
      <c r="E135" s="69"/>
      <c r="G135" s="60" t="str">
        <f t="shared" si="20"/>
        <v/>
      </c>
      <c r="H135" s="60" t="str">
        <f t="shared" si="21"/>
        <v/>
      </c>
      <c r="I135" s="129" t="str">
        <f t="shared" si="23"/>
        <v/>
      </c>
      <c r="J135" s="129" t="str">
        <f t="shared" si="24"/>
        <v/>
      </c>
      <c r="K135" s="104" t="str">
        <f t="shared" si="25"/>
        <v/>
      </c>
      <c r="O135" s="69" t="str">
        <f t="shared" si="22"/>
        <v/>
      </c>
      <c r="P135" s="60" t="str">
        <f>IF($C135&lt;&gt;"",ViziPartner!$C$9,"")</f>
        <v/>
      </c>
      <c r="Q135" s="60" t="str">
        <f>IF($C135&lt;&gt;"",ViziPartner!$C$10&amp;" "&amp;ViziPartner!$C$11&amp;" "&amp;ViziPartner!$C$12&amp;", "&amp;ViziPartner!$C$13,"")</f>
        <v/>
      </c>
      <c r="R135" s="60" t="str">
        <f>IF($C135&lt;&gt;"",ViziPartner!$C$9,"")</f>
        <v/>
      </c>
      <c r="S135" s="60" t="str">
        <f>IF($C135&lt;&gt;"",ViziPartner!$C$10&amp;" "&amp;ViziPartner!$C$11&amp;" "&amp;ViziPartner!$C$12&amp;", "&amp;ViziPartner!$C$13,"")</f>
        <v/>
      </c>
      <c r="AX135" s="104" t="str">
        <f t="shared" si="26"/>
        <v/>
      </c>
      <c r="BV135" s="60" t="str">
        <f>IF(AND($A135&lt;&gt;"",$A135&lt;&gt;"Kérem válasszon!"),ViziPartner!$C$9,"")</f>
        <v/>
      </c>
      <c r="BW135" s="60" t="str">
        <f>IF(AND($A135&lt;&gt;"",$A135&lt;&gt;"Kérem válasszon!"),ViziPartner!$C$8,"")</f>
        <v/>
      </c>
      <c r="BX135" s="60" t="str">
        <f t="shared" si="27"/>
        <v/>
      </c>
      <c r="BY135" s="60" t="str">
        <f t="shared" si="28"/>
        <v/>
      </c>
      <c r="BZ135" s="60" t="str">
        <f t="shared" si="29"/>
        <v/>
      </c>
      <c r="CA135" s="60" t="str">
        <f>IF(AND($A135&lt;&gt;"",$A135&lt;&gt;"Kérem válasszon!"),ViziPartner!C$73,"")</f>
        <v/>
      </c>
      <c r="CB135" s="107" t="str">
        <f>IF(AND($A135&lt;&gt;"",$A135&lt;&gt;"Kérem válasszon!"),ViziPartner!$C$74,"")</f>
        <v/>
      </c>
    </row>
    <row r="136" spans="5:80">
      <c r="E136" s="69"/>
      <c r="G136" s="60" t="str">
        <f t="shared" si="20"/>
        <v/>
      </c>
      <c r="H136" s="60" t="str">
        <f t="shared" si="21"/>
        <v/>
      </c>
      <c r="I136" s="129" t="str">
        <f t="shared" si="23"/>
        <v/>
      </c>
      <c r="J136" s="129" t="str">
        <f t="shared" si="24"/>
        <v/>
      </c>
      <c r="K136" s="104" t="str">
        <f t="shared" si="25"/>
        <v/>
      </c>
      <c r="O136" s="69" t="str">
        <f t="shared" si="22"/>
        <v/>
      </c>
      <c r="P136" s="60" t="str">
        <f>IF($C136&lt;&gt;"",ViziPartner!$C$9,"")</f>
        <v/>
      </c>
      <c r="Q136" s="60" t="str">
        <f>IF($C136&lt;&gt;"",ViziPartner!$C$10&amp;" "&amp;ViziPartner!$C$11&amp;" "&amp;ViziPartner!$C$12&amp;", "&amp;ViziPartner!$C$13,"")</f>
        <v/>
      </c>
      <c r="R136" s="60" t="str">
        <f>IF($C136&lt;&gt;"",ViziPartner!$C$9,"")</f>
        <v/>
      </c>
      <c r="S136" s="60" t="str">
        <f>IF($C136&lt;&gt;"",ViziPartner!$C$10&amp;" "&amp;ViziPartner!$C$11&amp;" "&amp;ViziPartner!$C$12&amp;", "&amp;ViziPartner!$C$13,"")</f>
        <v/>
      </c>
      <c r="AX136" s="104" t="str">
        <f t="shared" si="26"/>
        <v/>
      </c>
      <c r="BV136" s="60" t="str">
        <f>IF(AND($A136&lt;&gt;"",$A136&lt;&gt;"Kérem válasszon!"),ViziPartner!$C$9,"")</f>
        <v/>
      </c>
      <c r="BW136" s="60" t="str">
        <f>IF(AND($A136&lt;&gt;"",$A136&lt;&gt;"Kérem válasszon!"),ViziPartner!$C$8,"")</f>
        <v/>
      </c>
      <c r="BX136" s="60" t="str">
        <f t="shared" si="27"/>
        <v/>
      </c>
      <c r="BY136" s="60" t="str">
        <f t="shared" si="28"/>
        <v/>
      </c>
      <c r="BZ136" s="60" t="str">
        <f t="shared" si="29"/>
        <v/>
      </c>
      <c r="CA136" s="60" t="str">
        <f>IF(AND($A136&lt;&gt;"",$A136&lt;&gt;"Kérem válasszon!"),ViziPartner!C$73,"")</f>
        <v/>
      </c>
      <c r="CB136" s="107" t="str">
        <f>IF(AND($A136&lt;&gt;"",$A136&lt;&gt;"Kérem válasszon!"),ViziPartner!$C$74,"")</f>
        <v/>
      </c>
    </row>
    <row r="137" spans="5:80">
      <c r="E137" s="69"/>
      <c r="G137" s="60" t="str">
        <f t="shared" si="20"/>
        <v/>
      </c>
      <c r="H137" s="60" t="str">
        <f t="shared" si="21"/>
        <v/>
      </c>
      <c r="I137" s="129" t="str">
        <f t="shared" si="23"/>
        <v/>
      </c>
      <c r="J137" s="129" t="str">
        <f t="shared" si="24"/>
        <v/>
      </c>
      <c r="K137" s="104" t="str">
        <f t="shared" si="25"/>
        <v/>
      </c>
      <c r="O137" s="69" t="str">
        <f t="shared" si="22"/>
        <v/>
      </c>
      <c r="P137" s="60" t="str">
        <f>IF($C137&lt;&gt;"",ViziPartner!$C$9,"")</f>
        <v/>
      </c>
      <c r="Q137" s="60" t="str">
        <f>IF($C137&lt;&gt;"",ViziPartner!$C$10&amp;" "&amp;ViziPartner!$C$11&amp;" "&amp;ViziPartner!$C$12&amp;", "&amp;ViziPartner!$C$13,"")</f>
        <v/>
      </c>
      <c r="R137" s="60" t="str">
        <f>IF($C137&lt;&gt;"",ViziPartner!$C$9,"")</f>
        <v/>
      </c>
      <c r="S137" s="60" t="str">
        <f>IF($C137&lt;&gt;"",ViziPartner!$C$10&amp;" "&amp;ViziPartner!$C$11&amp;" "&amp;ViziPartner!$C$12&amp;", "&amp;ViziPartner!$C$13,"")</f>
        <v/>
      </c>
      <c r="AX137" s="104" t="str">
        <f t="shared" si="26"/>
        <v/>
      </c>
      <c r="BV137" s="60" t="str">
        <f>IF(AND($A137&lt;&gt;"",$A137&lt;&gt;"Kérem válasszon!"),ViziPartner!$C$9,"")</f>
        <v/>
      </c>
      <c r="BW137" s="60" t="str">
        <f>IF(AND($A137&lt;&gt;"",$A137&lt;&gt;"Kérem válasszon!"),ViziPartner!$C$8,"")</f>
        <v/>
      </c>
      <c r="BX137" s="60" t="str">
        <f t="shared" si="27"/>
        <v/>
      </c>
      <c r="BY137" s="60" t="str">
        <f t="shared" si="28"/>
        <v/>
      </c>
      <c r="BZ137" s="60" t="str">
        <f t="shared" si="29"/>
        <v/>
      </c>
      <c r="CA137" s="60" t="str">
        <f>IF(AND($A137&lt;&gt;"",$A137&lt;&gt;"Kérem válasszon!"),ViziPartner!C$73,"")</f>
        <v/>
      </c>
      <c r="CB137" s="107" t="str">
        <f>IF(AND($A137&lt;&gt;"",$A137&lt;&gt;"Kérem válasszon!"),ViziPartner!$C$74,"")</f>
        <v/>
      </c>
    </row>
    <row r="138" spans="5:80">
      <c r="E138" s="69"/>
      <c r="G138" s="60" t="str">
        <f t="shared" si="20"/>
        <v/>
      </c>
      <c r="H138" s="60" t="str">
        <f t="shared" si="21"/>
        <v/>
      </c>
      <c r="I138" s="129" t="str">
        <f t="shared" si="23"/>
        <v/>
      </c>
      <c r="J138" s="129" t="str">
        <f t="shared" si="24"/>
        <v/>
      </c>
      <c r="K138" s="104" t="str">
        <f t="shared" si="25"/>
        <v/>
      </c>
      <c r="O138" s="69" t="str">
        <f t="shared" si="22"/>
        <v/>
      </c>
      <c r="P138" s="60" t="str">
        <f>IF($C138&lt;&gt;"",ViziPartner!$C$9,"")</f>
        <v/>
      </c>
      <c r="Q138" s="60" t="str">
        <f>IF($C138&lt;&gt;"",ViziPartner!$C$10&amp;" "&amp;ViziPartner!$C$11&amp;" "&amp;ViziPartner!$C$12&amp;", "&amp;ViziPartner!$C$13,"")</f>
        <v/>
      </c>
      <c r="R138" s="60" t="str">
        <f>IF($C138&lt;&gt;"",ViziPartner!$C$9,"")</f>
        <v/>
      </c>
      <c r="S138" s="60" t="str">
        <f>IF($C138&lt;&gt;"",ViziPartner!$C$10&amp;" "&amp;ViziPartner!$C$11&amp;" "&amp;ViziPartner!$C$12&amp;", "&amp;ViziPartner!$C$13,"")</f>
        <v/>
      </c>
      <c r="AX138" s="104" t="str">
        <f t="shared" si="26"/>
        <v/>
      </c>
      <c r="BV138" s="60" t="str">
        <f>IF(AND($A138&lt;&gt;"",$A138&lt;&gt;"Kérem válasszon!"),ViziPartner!$C$9,"")</f>
        <v/>
      </c>
      <c r="BW138" s="60" t="str">
        <f>IF(AND($A138&lt;&gt;"",$A138&lt;&gt;"Kérem válasszon!"),ViziPartner!$C$8,"")</f>
        <v/>
      </c>
      <c r="BX138" s="60" t="str">
        <f t="shared" si="27"/>
        <v/>
      </c>
      <c r="BY138" s="60" t="str">
        <f t="shared" si="28"/>
        <v/>
      </c>
      <c r="BZ138" s="60" t="str">
        <f t="shared" si="29"/>
        <v/>
      </c>
      <c r="CA138" s="60" t="str">
        <f>IF(AND($A138&lt;&gt;"",$A138&lt;&gt;"Kérem válasszon!"),ViziPartner!C$73,"")</f>
        <v/>
      </c>
      <c r="CB138" s="107" t="str">
        <f>IF(AND($A138&lt;&gt;"",$A138&lt;&gt;"Kérem válasszon!"),ViziPartner!$C$74,"")</f>
        <v/>
      </c>
    </row>
    <row r="139" spans="5:80">
      <c r="E139" s="69"/>
      <c r="G139" s="60" t="str">
        <f t="shared" si="20"/>
        <v/>
      </c>
      <c r="H139" s="60" t="str">
        <f t="shared" si="21"/>
        <v/>
      </c>
      <c r="I139" s="129" t="str">
        <f t="shared" si="23"/>
        <v/>
      </c>
      <c r="J139" s="129" t="str">
        <f t="shared" si="24"/>
        <v/>
      </c>
      <c r="K139" s="104" t="str">
        <f t="shared" si="25"/>
        <v/>
      </c>
      <c r="O139" s="69" t="str">
        <f t="shared" si="22"/>
        <v/>
      </c>
      <c r="P139" s="60" t="str">
        <f>IF($C139&lt;&gt;"",ViziPartner!$C$9,"")</f>
        <v/>
      </c>
      <c r="Q139" s="60" t="str">
        <f>IF($C139&lt;&gt;"",ViziPartner!$C$10&amp;" "&amp;ViziPartner!$C$11&amp;" "&amp;ViziPartner!$C$12&amp;", "&amp;ViziPartner!$C$13,"")</f>
        <v/>
      </c>
      <c r="R139" s="60" t="str">
        <f>IF($C139&lt;&gt;"",ViziPartner!$C$9,"")</f>
        <v/>
      </c>
      <c r="S139" s="60" t="str">
        <f>IF($C139&lt;&gt;"",ViziPartner!$C$10&amp;" "&amp;ViziPartner!$C$11&amp;" "&amp;ViziPartner!$C$12&amp;", "&amp;ViziPartner!$C$13,"")</f>
        <v/>
      </c>
      <c r="AX139" s="104" t="str">
        <f t="shared" si="26"/>
        <v/>
      </c>
      <c r="BV139" s="60" t="str">
        <f>IF(AND($A139&lt;&gt;"",$A139&lt;&gt;"Kérem válasszon!"),ViziPartner!$C$9,"")</f>
        <v/>
      </c>
      <c r="BW139" s="60" t="str">
        <f>IF(AND($A139&lt;&gt;"",$A139&lt;&gt;"Kérem válasszon!"),ViziPartner!$C$8,"")</f>
        <v/>
      </c>
      <c r="BX139" s="60" t="str">
        <f t="shared" si="27"/>
        <v/>
      </c>
      <c r="BY139" s="60" t="str">
        <f t="shared" si="28"/>
        <v/>
      </c>
      <c r="BZ139" s="60" t="str">
        <f t="shared" si="29"/>
        <v/>
      </c>
      <c r="CA139" s="60" t="str">
        <f>IF(AND($A139&lt;&gt;"",$A139&lt;&gt;"Kérem válasszon!"),ViziPartner!C$73,"")</f>
        <v/>
      </c>
      <c r="CB139" s="107" t="str">
        <f>IF(AND($A139&lt;&gt;"",$A139&lt;&gt;"Kérem válasszon!"),ViziPartner!$C$74,"")</f>
        <v/>
      </c>
    </row>
    <row r="140" spans="5:80">
      <c r="E140" s="69"/>
      <c r="G140" s="60" t="str">
        <f t="shared" si="20"/>
        <v/>
      </c>
      <c r="H140" s="60" t="str">
        <f t="shared" si="21"/>
        <v/>
      </c>
      <c r="I140" s="129" t="str">
        <f t="shared" si="23"/>
        <v/>
      </c>
      <c r="J140" s="129" t="str">
        <f t="shared" si="24"/>
        <v/>
      </c>
      <c r="K140" s="104" t="str">
        <f t="shared" si="25"/>
        <v/>
      </c>
      <c r="O140" s="69" t="str">
        <f t="shared" si="22"/>
        <v/>
      </c>
      <c r="P140" s="60" t="str">
        <f>IF($C140&lt;&gt;"",ViziPartner!$C$9,"")</f>
        <v/>
      </c>
      <c r="Q140" s="60" t="str">
        <f>IF($C140&lt;&gt;"",ViziPartner!$C$10&amp;" "&amp;ViziPartner!$C$11&amp;" "&amp;ViziPartner!$C$12&amp;", "&amp;ViziPartner!$C$13,"")</f>
        <v/>
      </c>
      <c r="R140" s="60" t="str">
        <f>IF($C140&lt;&gt;"",ViziPartner!$C$9,"")</f>
        <v/>
      </c>
      <c r="S140" s="60" t="str">
        <f>IF($C140&lt;&gt;"",ViziPartner!$C$10&amp;" "&amp;ViziPartner!$C$11&amp;" "&amp;ViziPartner!$C$12&amp;", "&amp;ViziPartner!$C$13,"")</f>
        <v/>
      </c>
      <c r="AX140" s="104" t="str">
        <f t="shared" si="26"/>
        <v/>
      </c>
      <c r="BV140" s="60" t="str">
        <f>IF(AND($A140&lt;&gt;"",$A140&lt;&gt;"Kérem válasszon!"),ViziPartner!$C$9,"")</f>
        <v/>
      </c>
      <c r="BW140" s="60" t="str">
        <f>IF(AND($A140&lt;&gt;"",$A140&lt;&gt;"Kérem válasszon!"),ViziPartner!$C$8,"")</f>
        <v/>
      </c>
      <c r="BX140" s="60" t="str">
        <f t="shared" si="27"/>
        <v/>
      </c>
      <c r="BY140" s="60" t="str">
        <f t="shared" si="28"/>
        <v/>
      </c>
      <c r="BZ140" s="60" t="str">
        <f t="shared" si="29"/>
        <v/>
      </c>
      <c r="CA140" s="60" t="str">
        <f>IF(AND($A140&lt;&gt;"",$A140&lt;&gt;"Kérem válasszon!"),ViziPartner!C$73,"")</f>
        <v/>
      </c>
      <c r="CB140" s="107" t="str">
        <f>IF(AND($A140&lt;&gt;"",$A140&lt;&gt;"Kérem válasszon!"),ViziPartner!$C$74,"")</f>
        <v/>
      </c>
    </row>
    <row r="141" spans="5:80">
      <c r="E141" s="69"/>
      <c r="G141" s="60" t="str">
        <f t="shared" si="20"/>
        <v/>
      </c>
      <c r="H141" s="60" t="str">
        <f t="shared" si="21"/>
        <v/>
      </c>
      <c r="I141" s="129" t="str">
        <f t="shared" si="23"/>
        <v/>
      </c>
      <c r="J141" s="129" t="str">
        <f t="shared" si="24"/>
        <v/>
      </c>
      <c r="K141" s="104" t="str">
        <f t="shared" si="25"/>
        <v/>
      </c>
      <c r="O141" s="69" t="str">
        <f t="shared" si="22"/>
        <v/>
      </c>
      <c r="P141" s="60" t="str">
        <f>IF($C141&lt;&gt;"",ViziPartner!$C$9,"")</f>
        <v/>
      </c>
      <c r="Q141" s="60" t="str">
        <f>IF($C141&lt;&gt;"",ViziPartner!$C$10&amp;" "&amp;ViziPartner!$C$11&amp;" "&amp;ViziPartner!$C$12&amp;", "&amp;ViziPartner!$C$13,"")</f>
        <v/>
      </c>
      <c r="R141" s="60" t="str">
        <f>IF($C141&lt;&gt;"",ViziPartner!$C$9,"")</f>
        <v/>
      </c>
      <c r="S141" s="60" t="str">
        <f>IF($C141&lt;&gt;"",ViziPartner!$C$10&amp;" "&amp;ViziPartner!$C$11&amp;" "&amp;ViziPartner!$C$12&amp;", "&amp;ViziPartner!$C$13,"")</f>
        <v/>
      </c>
      <c r="AX141" s="104" t="str">
        <f t="shared" si="26"/>
        <v/>
      </c>
      <c r="BV141" s="60" t="str">
        <f>IF(AND($A141&lt;&gt;"",$A141&lt;&gt;"Kérem válasszon!"),ViziPartner!$C$9,"")</f>
        <v/>
      </c>
      <c r="BW141" s="60" t="str">
        <f>IF(AND($A141&lt;&gt;"",$A141&lt;&gt;"Kérem válasszon!"),ViziPartner!$C$8,"")</f>
        <v/>
      </c>
      <c r="BX141" s="60" t="str">
        <f t="shared" si="27"/>
        <v/>
      </c>
      <c r="BY141" s="60" t="str">
        <f t="shared" si="28"/>
        <v/>
      </c>
      <c r="BZ141" s="60" t="str">
        <f t="shared" si="29"/>
        <v/>
      </c>
      <c r="CA141" s="60" t="str">
        <f>IF(AND($A141&lt;&gt;"",$A141&lt;&gt;"Kérem válasszon!"),ViziPartner!C$73,"")</f>
        <v/>
      </c>
      <c r="CB141" s="107" t="str">
        <f>IF(AND($A141&lt;&gt;"",$A141&lt;&gt;"Kérem válasszon!"),ViziPartner!$C$74,"")</f>
        <v/>
      </c>
    </row>
    <row r="142" spans="5:80">
      <c r="E142" s="69"/>
      <c r="G142" s="60" t="str">
        <f t="shared" si="20"/>
        <v/>
      </c>
      <c r="H142" s="60" t="str">
        <f t="shared" si="21"/>
        <v/>
      </c>
      <c r="I142" s="129" t="str">
        <f t="shared" si="23"/>
        <v/>
      </c>
      <c r="J142" s="129" t="str">
        <f t="shared" si="24"/>
        <v/>
      </c>
      <c r="K142" s="104" t="str">
        <f t="shared" si="25"/>
        <v/>
      </c>
      <c r="O142" s="69" t="str">
        <f t="shared" si="22"/>
        <v/>
      </c>
      <c r="P142" s="60" t="str">
        <f>IF($C142&lt;&gt;"",ViziPartner!$C$9,"")</f>
        <v/>
      </c>
      <c r="Q142" s="60" t="str">
        <f>IF($C142&lt;&gt;"",ViziPartner!$C$10&amp;" "&amp;ViziPartner!$C$11&amp;" "&amp;ViziPartner!$C$12&amp;", "&amp;ViziPartner!$C$13,"")</f>
        <v/>
      </c>
      <c r="R142" s="60" t="str">
        <f>IF($C142&lt;&gt;"",ViziPartner!$C$9,"")</f>
        <v/>
      </c>
      <c r="S142" s="60" t="str">
        <f>IF($C142&lt;&gt;"",ViziPartner!$C$10&amp;" "&amp;ViziPartner!$C$11&amp;" "&amp;ViziPartner!$C$12&amp;", "&amp;ViziPartner!$C$13,"")</f>
        <v/>
      </c>
      <c r="AX142" s="104" t="str">
        <f t="shared" si="26"/>
        <v/>
      </c>
      <c r="BV142" s="60" t="str">
        <f>IF(AND($A142&lt;&gt;"",$A142&lt;&gt;"Kérem válasszon!"),ViziPartner!$C$9,"")</f>
        <v/>
      </c>
      <c r="BW142" s="60" t="str">
        <f>IF(AND($A142&lt;&gt;"",$A142&lt;&gt;"Kérem válasszon!"),ViziPartner!$C$8,"")</f>
        <v/>
      </c>
      <c r="BX142" s="60" t="str">
        <f t="shared" si="27"/>
        <v/>
      </c>
      <c r="BY142" s="60" t="str">
        <f t="shared" si="28"/>
        <v/>
      </c>
      <c r="BZ142" s="60" t="str">
        <f t="shared" si="29"/>
        <v/>
      </c>
      <c r="CA142" s="60" t="str">
        <f>IF(AND($A142&lt;&gt;"",$A142&lt;&gt;"Kérem válasszon!"),ViziPartner!C$73,"")</f>
        <v/>
      </c>
      <c r="CB142" s="107" t="str">
        <f>IF(AND($A142&lt;&gt;"",$A142&lt;&gt;"Kérem válasszon!"),ViziPartner!$C$74,"")</f>
        <v/>
      </c>
    </row>
    <row r="143" spans="5:80">
      <c r="E143" s="69"/>
      <c r="G143" s="60" t="str">
        <f t="shared" si="20"/>
        <v/>
      </c>
      <c r="H143" s="60" t="str">
        <f t="shared" si="21"/>
        <v/>
      </c>
      <c r="I143" s="129" t="str">
        <f t="shared" si="23"/>
        <v/>
      </c>
      <c r="J143" s="129" t="str">
        <f t="shared" si="24"/>
        <v/>
      </c>
      <c r="K143" s="104" t="str">
        <f t="shared" si="25"/>
        <v/>
      </c>
      <c r="O143" s="69" t="str">
        <f t="shared" si="22"/>
        <v/>
      </c>
      <c r="P143" s="60" t="str">
        <f>IF($C143&lt;&gt;"",ViziPartner!$C$9,"")</f>
        <v/>
      </c>
      <c r="Q143" s="60" t="str">
        <f>IF($C143&lt;&gt;"",ViziPartner!$C$10&amp;" "&amp;ViziPartner!$C$11&amp;" "&amp;ViziPartner!$C$12&amp;", "&amp;ViziPartner!$C$13,"")</f>
        <v/>
      </c>
      <c r="R143" s="60" t="str">
        <f>IF($C143&lt;&gt;"",ViziPartner!$C$9,"")</f>
        <v/>
      </c>
      <c r="S143" s="60" t="str">
        <f>IF($C143&lt;&gt;"",ViziPartner!$C$10&amp;" "&amp;ViziPartner!$C$11&amp;" "&amp;ViziPartner!$C$12&amp;", "&amp;ViziPartner!$C$13,"")</f>
        <v/>
      </c>
      <c r="AX143" s="104" t="str">
        <f t="shared" si="26"/>
        <v/>
      </c>
      <c r="BV143" s="60" t="str">
        <f>IF(AND($A143&lt;&gt;"",$A143&lt;&gt;"Kérem válasszon!"),ViziPartner!$C$9,"")</f>
        <v/>
      </c>
      <c r="BW143" s="60" t="str">
        <f>IF(AND($A143&lt;&gt;"",$A143&lt;&gt;"Kérem válasszon!"),ViziPartner!$C$8,"")</f>
        <v/>
      </c>
      <c r="BX143" s="60" t="str">
        <f t="shared" si="27"/>
        <v/>
      </c>
      <c r="BY143" s="60" t="str">
        <f t="shared" si="28"/>
        <v/>
      </c>
      <c r="BZ143" s="60" t="str">
        <f t="shared" si="29"/>
        <v/>
      </c>
      <c r="CA143" s="60" t="str">
        <f>IF(AND($A143&lt;&gt;"",$A143&lt;&gt;"Kérem válasszon!"),ViziPartner!C$73,"")</f>
        <v/>
      </c>
      <c r="CB143" s="107" t="str">
        <f>IF(AND($A143&lt;&gt;"",$A143&lt;&gt;"Kérem válasszon!"),ViziPartner!$C$74,"")</f>
        <v/>
      </c>
    </row>
    <row r="144" spans="5:80">
      <c r="E144" s="69"/>
      <c r="G144" s="60" t="str">
        <f t="shared" si="20"/>
        <v/>
      </c>
      <c r="H144" s="60" t="str">
        <f t="shared" si="21"/>
        <v/>
      </c>
      <c r="I144" s="129" t="str">
        <f t="shared" si="23"/>
        <v/>
      </c>
      <c r="J144" s="129" t="str">
        <f t="shared" si="24"/>
        <v/>
      </c>
      <c r="K144" s="104" t="str">
        <f t="shared" si="25"/>
        <v/>
      </c>
      <c r="O144" s="69" t="str">
        <f t="shared" si="22"/>
        <v/>
      </c>
      <c r="P144" s="60" t="str">
        <f>IF($C144&lt;&gt;"",ViziPartner!$C$9,"")</f>
        <v/>
      </c>
      <c r="Q144" s="60" t="str">
        <f>IF($C144&lt;&gt;"",ViziPartner!$C$10&amp;" "&amp;ViziPartner!$C$11&amp;" "&amp;ViziPartner!$C$12&amp;", "&amp;ViziPartner!$C$13,"")</f>
        <v/>
      </c>
      <c r="R144" s="60" t="str">
        <f>IF($C144&lt;&gt;"",ViziPartner!$C$9,"")</f>
        <v/>
      </c>
      <c r="S144" s="60" t="str">
        <f>IF($C144&lt;&gt;"",ViziPartner!$C$10&amp;" "&amp;ViziPartner!$C$11&amp;" "&amp;ViziPartner!$C$12&amp;", "&amp;ViziPartner!$C$13,"")</f>
        <v/>
      </c>
      <c r="AX144" s="104" t="str">
        <f t="shared" si="26"/>
        <v/>
      </c>
      <c r="BV144" s="60" t="str">
        <f>IF(AND($A144&lt;&gt;"",$A144&lt;&gt;"Kérem válasszon!"),ViziPartner!$C$9,"")</f>
        <v/>
      </c>
      <c r="BW144" s="60" t="str">
        <f>IF(AND($A144&lt;&gt;"",$A144&lt;&gt;"Kérem válasszon!"),ViziPartner!$C$8,"")</f>
        <v/>
      </c>
      <c r="BX144" s="60" t="str">
        <f t="shared" si="27"/>
        <v/>
      </c>
      <c r="BY144" s="60" t="str">
        <f t="shared" si="28"/>
        <v/>
      </c>
      <c r="BZ144" s="60" t="str">
        <f t="shared" si="29"/>
        <v/>
      </c>
      <c r="CA144" s="60" t="str">
        <f>IF(AND($A144&lt;&gt;"",$A144&lt;&gt;"Kérem válasszon!"),ViziPartner!C$73,"")</f>
        <v/>
      </c>
      <c r="CB144" s="107" t="str">
        <f>IF(AND($A144&lt;&gt;"",$A144&lt;&gt;"Kérem válasszon!"),ViziPartner!$C$74,"")</f>
        <v/>
      </c>
    </row>
    <row r="145" spans="5:80">
      <c r="E145" s="69"/>
      <c r="G145" s="60" t="str">
        <f t="shared" si="20"/>
        <v/>
      </c>
      <c r="H145" s="60" t="str">
        <f t="shared" si="21"/>
        <v/>
      </c>
      <c r="I145" s="129" t="str">
        <f t="shared" si="23"/>
        <v/>
      </c>
      <c r="J145" s="129" t="str">
        <f t="shared" si="24"/>
        <v/>
      </c>
      <c r="K145" s="104" t="str">
        <f t="shared" si="25"/>
        <v/>
      </c>
      <c r="O145" s="69" t="str">
        <f t="shared" si="22"/>
        <v/>
      </c>
      <c r="P145" s="60" t="str">
        <f>IF($C145&lt;&gt;"",ViziPartner!$C$9,"")</f>
        <v/>
      </c>
      <c r="Q145" s="60" t="str">
        <f>IF($C145&lt;&gt;"",ViziPartner!$C$10&amp;" "&amp;ViziPartner!$C$11&amp;" "&amp;ViziPartner!$C$12&amp;", "&amp;ViziPartner!$C$13,"")</f>
        <v/>
      </c>
      <c r="R145" s="60" t="str">
        <f>IF($C145&lt;&gt;"",ViziPartner!$C$9,"")</f>
        <v/>
      </c>
      <c r="S145" s="60" t="str">
        <f>IF($C145&lt;&gt;"",ViziPartner!$C$10&amp;" "&amp;ViziPartner!$C$11&amp;" "&amp;ViziPartner!$C$12&amp;", "&amp;ViziPartner!$C$13,"")</f>
        <v/>
      </c>
      <c r="AX145" s="104" t="str">
        <f t="shared" si="26"/>
        <v/>
      </c>
      <c r="BV145" s="60" t="str">
        <f>IF(AND($A145&lt;&gt;"",$A145&lt;&gt;"Kérem válasszon!"),ViziPartner!$C$9,"")</f>
        <v/>
      </c>
      <c r="BW145" s="60" t="str">
        <f>IF(AND($A145&lt;&gt;"",$A145&lt;&gt;"Kérem válasszon!"),ViziPartner!$C$8,"")</f>
        <v/>
      </c>
      <c r="BX145" s="60" t="str">
        <f t="shared" si="27"/>
        <v/>
      </c>
      <c r="BY145" s="60" t="str">
        <f t="shared" si="28"/>
        <v/>
      </c>
      <c r="BZ145" s="60" t="str">
        <f t="shared" si="29"/>
        <v/>
      </c>
      <c r="CA145" s="60" t="str">
        <f>IF(AND($A145&lt;&gt;"",$A145&lt;&gt;"Kérem válasszon!"),ViziPartner!C$73,"")</f>
        <v/>
      </c>
      <c r="CB145" s="107" t="str">
        <f>IF(AND($A145&lt;&gt;"",$A145&lt;&gt;"Kérem válasszon!"),ViziPartner!$C$74,"")</f>
        <v/>
      </c>
    </row>
    <row r="146" spans="5:80">
      <c r="E146" s="69"/>
      <c r="G146" s="60" t="str">
        <f t="shared" si="20"/>
        <v/>
      </c>
      <c r="H146" s="60" t="str">
        <f t="shared" si="21"/>
        <v/>
      </c>
      <c r="I146" s="129" t="str">
        <f t="shared" si="23"/>
        <v/>
      </c>
      <c r="J146" s="129" t="str">
        <f t="shared" si="24"/>
        <v/>
      </c>
      <c r="K146" s="104" t="str">
        <f t="shared" si="25"/>
        <v/>
      </c>
      <c r="O146" s="69" t="str">
        <f t="shared" si="22"/>
        <v/>
      </c>
      <c r="P146" s="60" t="str">
        <f>IF($C146&lt;&gt;"",ViziPartner!$C$9,"")</f>
        <v/>
      </c>
      <c r="Q146" s="60" t="str">
        <f>IF($C146&lt;&gt;"",ViziPartner!$C$10&amp;" "&amp;ViziPartner!$C$11&amp;" "&amp;ViziPartner!$C$12&amp;", "&amp;ViziPartner!$C$13,"")</f>
        <v/>
      </c>
      <c r="R146" s="60" t="str">
        <f>IF($C146&lt;&gt;"",ViziPartner!$C$9,"")</f>
        <v/>
      </c>
      <c r="S146" s="60" t="str">
        <f>IF($C146&lt;&gt;"",ViziPartner!$C$10&amp;" "&amp;ViziPartner!$C$11&amp;" "&amp;ViziPartner!$C$12&amp;", "&amp;ViziPartner!$C$13,"")</f>
        <v/>
      </c>
      <c r="AX146" s="104" t="str">
        <f t="shared" si="26"/>
        <v/>
      </c>
      <c r="BV146" s="60" t="str">
        <f>IF(AND($A146&lt;&gt;"",$A146&lt;&gt;"Kérem válasszon!"),ViziPartner!$C$9,"")</f>
        <v/>
      </c>
      <c r="BW146" s="60" t="str">
        <f>IF(AND($A146&lt;&gt;"",$A146&lt;&gt;"Kérem válasszon!"),ViziPartner!$C$8,"")</f>
        <v/>
      </c>
      <c r="BX146" s="60" t="str">
        <f t="shared" si="27"/>
        <v/>
      </c>
      <c r="BY146" s="60" t="str">
        <f t="shared" si="28"/>
        <v/>
      </c>
      <c r="BZ146" s="60" t="str">
        <f t="shared" si="29"/>
        <v/>
      </c>
      <c r="CA146" s="60" t="str">
        <f>IF(AND($A146&lt;&gt;"",$A146&lt;&gt;"Kérem válasszon!"),ViziPartner!C$73,"")</f>
        <v/>
      </c>
      <c r="CB146" s="107" t="str">
        <f>IF(AND($A146&lt;&gt;"",$A146&lt;&gt;"Kérem válasszon!"),ViziPartner!$C$74,"")</f>
        <v/>
      </c>
    </row>
    <row r="147" spans="5:80">
      <c r="E147" s="69"/>
      <c r="G147" s="60" t="str">
        <f t="shared" si="20"/>
        <v/>
      </c>
      <c r="H147" s="60" t="str">
        <f t="shared" si="21"/>
        <v/>
      </c>
      <c r="I147" s="129" t="str">
        <f t="shared" si="23"/>
        <v/>
      </c>
      <c r="J147" s="129" t="str">
        <f t="shared" si="24"/>
        <v/>
      </c>
      <c r="K147" s="104" t="str">
        <f t="shared" si="25"/>
        <v/>
      </c>
      <c r="O147" s="69" t="str">
        <f t="shared" si="22"/>
        <v/>
      </c>
      <c r="P147" s="60" t="str">
        <f>IF($C147&lt;&gt;"",ViziPartner!$C$9,"")</f>
        <v/>
      </c>
      <c r="Q147" s="60" t="str">
        <f>IF($C147&lt;&gt;"",ViziPartner!$C$10&amp;" "&amp;ViziPartner!$C$11&amp;" "&amp;ViziPartner!$C$12&amp;", "&amp;ViziPartner!$C$13,"")</f>
        <v/>
      </c>
      <c r="R147" s="60" t="str">
        <f>IF($C147&lt;&gt;"",ViziPartner!$C$9,"")</f>
        <v/>
      </c>
      <c r="S147" s="60" t="str">
        <f>IF($C147&lt;&gt;"",ViziPartner!$C$10&amp;" "&amp;ViziPartner!$C$11&amp;" "&amp;ViziPartner!$C$12&amp;", "&amp;ViziPartner!$C$13,"")</f>
        <v/>
      </c>
      <c r="AX147" s="104" t="str">
        <f t="shared" si="26"/>
        <v/>
      </c>
      <c r="BV147" s="60" t="str">
        <f>IF(AND($A147&lt;&gt;"",$A147&lt;&gt;"Kérem válasszon!"),ViziPartner!$C$9,"")</f>
        <v/>
      </c>
      <c r="BW147" s="60" t="str">
        <f>IF(AND($A147&lt;&gt;"",$A147&lt;&gt;"Kérem válasszon!"),ViziPartner!$C$8,"")</f>
        <v/>
      </c>
      <c r="BX147" s="60" t="str">
        <f t="shared" si="27"/>
        <v/>
      </c>
      <c r="BY147" s="60" t="str">
        <f t="shared" si="28"/>
        <v/>
      </c>
      <c r="BZ147" s="60" t="str">
        <f t="shared" si="29"/>
        <v/>
      </c>
      <c r="CA147" s="60" t="str">
        <f>IF(AND($A147&lt;&gt;"",$A147&lt;&gt;"Kérem válasszon!"),ViziPartner!C$73,"")</f>
        <v/>
      </c>
      <c r="CB147" s="107" t="str">
        <f>IF(AND($A147&lt;&gt;"",$A147&lt;&gt;"Kérem válasszon!"),ViziPartner!$C$74,"")</f>
        <v/>
      </c>
    </row>
    <row r="148" spans="5:80">
      <c r="E148" s="69"/>
      <c r="G148" s="60" t="str">
        <f t="shared" si="20"/>
        <v/>
      </c>
      <c r="H148" s="60" t="str">
        <f t="shared" si="21"/>
        <v/>
      </c>
      <c r="I148" s="129" t="str">
        <f t="shared" si="23"/>
        <v/>
      </c>
      <c r="J148" s="129" t="str">
        <f t="shared" si="24"/>
        <v/>
      </c>
      <c r="K148" s="104" t="str">
        <f t="shared" si="25"/>
        <v/>
      </c>
      <c r="O148" s="69" t="str">
        <f t="shared" si="22"/>
        <v/>
      </c>
      <c r="P148" s="60" t="str">
        <f>IF($C148&lt;&gt;"",ViziPartner!$C$9,"")</f>
        <v/>
      </c>
      <c r="Q148" s="60" t="str">
        <f>IF($C148&lt;&gt;"",ViziPartner!$C$10&amp;" "&amp;ViziPartner!$C$11&amp;" "&amp;ViziPartner!$C$12&amp;", "&amp;ViziPartner!$C$13,"")</f>
        <v/>
      </c>
      <c r="R148" s="60" t="str">
        <f>IF($C148&lt;&gt;"",ViziPartner!$C$9,"")</f>
        <v/>
      </c>
      <c r="S148" s="60" t="str">
        <f>IF($C148&lt;&gt;"",ViziPartner!$C$10&amp;" "&amp;ViziPartner!$C$11&amp;" "&amp;ViziPartner!$C$12&amp;", "&amp;ViziPartner!$C$13,"")</f>
        <v/>
      </c>
      <c r="AX148" s="104" t="str">
        <f t="shared" si="26"/>
        <v/>
      </c>
      <c r="BV148" s="60" t="str">
        <f>IF(AND($A148&lt;&gt;"",$A148&lt;&gt;"Kérem válasszon!"),ViziPartner!$C$9,"")</f>
        <v/>
      </c>
      <c r="BW148" s="60" t="str">
        <f>IF(AND($A148&lt;&gt;"",$A148&lt;&gt;"Kérem válasszon!"),ViziPartner!$C$8,"")</f>
        <v/>
      </c>
      <c r="BX148" s="60" t="str">
        <f t="shared" si="27"/>
        <v/>
      </c>
      <c r="BY148" s="60" t="str">
        <f t="shared" si="28"/>
        <v/>
      </c>
      <c r="BZ148" s="60" t="str">
        <f t="shared" si="29"/>
        <v/>
      </c>
      <c r="CA148" s="60" t="str">
        <f>IF(AND($A148&lt;&gt;"",$A148&lt;&gt;"Kérem válasszon!"),ViziPartner!C$73,"")</f>
        <v/>
      </c>
      <c r="CB148" s="107" t="str">
        <f>IF(AND($A148&lt;&gt;"",$A148&lt;&gt;"Kérem válasszon!"),ViziPartner!$C$74,"")</f>
        <v/>
      </c>
    </row>
    <row r="149" spans="5:80">
      <c r="E149" s="69"/>
      <c r="G149" s="60" t="str">
        <f t="shared" si="20"/>
        <v/>
      </c>
      <c r="H149" s="60" t="str">
        <f t="shared" si="21"/>
        <v/>
      </c>
      <c r="I149" s="129" t="str">
        <f t="shared" si="23"/>
        <v/>
      </c>
      <c r="J149" s="129" t="str">
        <f t="shared" si="24"/>
        <v/>
      </c>
      <c r="K149" s="104" t="str">
        <f t="shared" si="25"/>
        <v/>
      </c>
      <c r="O149" s="69" t="str">
        <f t="shared" si="22"/>
        <v/>
      </c>
      <c r="P149" s="60" t="str">
        <f>IF($C149&lt;&gt;"",ViziPartner!$C$9,"")</f>
        <v/>
      </c>
      <c r="Q149" s="60" t="str">
        <f>IF($C149&lt;&gt;"",ViziPartner!$C$10&amp;" "&amp;ViziPartner!$C$11&amp;" "&amp;ViziPartner!$C$12&amp;", "&amp;ViziPartner!$C$13,"")</f>
        <v/>
      </c>
      <c r="R149" s="60" t="str">
        <f>IF($C149&lt;&gt;"",ViziPartner!$C$9,"")</f>
        <v/>
      </c>
      <c r="S149" s="60" t="str">
        <f>IF($C149&lt;&gt;"",ViziPartner!$C$10&amp;" "&amp;ViziPartner!$C$11&amp;" "&amp;ViziPartner!$C$12&amp;", "&amp;ViziPartner!$C$13,"")</f>
        <v/>
      </c>
      <c r="AX149" s="104" t="str">
        <f t="shared" si="26"/>
        <v/>
      </c>
      <c r="BV149" s="60" t="str">
        <f>IF(AND($A149&lt;&gt;"",$A149&lt;&gt;"Kérem válasszon!"),ViziPartner!$C$9,"")</f>
        <v/>
      </c>
      <c r="BW149" s="60" t="str">
        <f>IF(AND($A149&lt;&gt;"",$A149&lt;&gt;"Kérem válasszon!"),ViziPartner!$C$8,"")</f>
        <v/>
      </c>
      <c r="BX149" s="60" t="str">
        <f t="shared" si="27"/>
        <v/>
      </c>
      <c r="BY149" s="60" t="str">
        <f t="shared" si="28"/>
        <v/>
      </c>
      <c r="BZ149" s="60" t="str">
        <f t="shared" si="29"/>
        <v/>
      </c>
      <c r="CA149" s="60" t="str">
        <f>IF(AND($A149&lt;&gt;"",$A149&lt;&gt;"Kérem válasszon!"),ViziPartner!C$73,"")</f>
        <v/>
      </c>
      <c r="CB149" s="107" t="str">
        <f>IF(AND($A149&lt;&gt;"",$A149&lt;&gt;"Kérem válasszon!"),ViziPartner!$C$74,"")</f>
        <v/>
      </c>
    </row>
    <row r="150" spans="5:80">
      <c r="E150" s="69"/>
      <c r="G150" s="60" t="str">
        <f t="shared" si="20"/>
        <v/>
      </c>
      <c r="H150" s="60" t="str">
        <f t="shared" si="21"/>
        <v/>
      </c>
      <c r="I150" s="129" t="str">
        <f t="shared" si="23"/>
        <v/>
      </c>
      <c r="J150" s="129" t="str">
        <f t="shared" si="24"/>
        <v/>
      </c>
      <c r="K150" s="104" t="str">
        <f t="shared" si="25"/>
        <v/>
      </c>
      <c r="O150" s="69" t="str">
        <f t="shared" si="22"/>
        <v/>
      </c>
      <c r="P150" s="60" t="str">
        <f>IF($C150&lt;&gt;"",ViziPartner!$C$9,"")</f>
        <v/>
      </c>
      <c r="Q150" s="60" t="str">
        <f>IF($C150&lt;&gt;"",ViziPartner!$C$10&amp;" "&amp;ViziPartner!$C$11&amp;" "&amp;ViziPartner!$C$12&amp;", "&amp;ViziPartner!$C$13,"")</f>
        <v/>
      </c>
      <c r="R150" s="60" t="str">
        <f>IF($C150&lt;&gt;"",ViziPartner!$C$9,"")</f>
        <v/>
      </c>
      <c r="S150" s="60" t="str">
        <f>IF($C150&lt;&gt;"",ViziPartner!$C$10&amp;" "&amp;ViziPartner!$C$11&amp;" "&amp;ViziPartner!$C$12&amp;", "&amp;ViziPartner!$C$13,"")</f>
        <v/>
      </c>
      <c r="AX150" s="104" t="str">
        <f t="shared" si="26"/>
        <v/>
      </c>
      <c r="BV150" s="60" t="str">
        <f>IF(AND($A150&lt;&gt;"",$A150&lt;&gt;"Kérem válasszon!"),ViziPartner!$C$9,"")</f>
        <v/>
      </c>
      <c r="BW150" s="60" t="str">
        <f>IF(AND($A150&lt;&gt;"",$A150&lt;&gt;"Kérem válasszon!"),ViziPartner!$C$8,"")</f>
        <v/>
      </c>
      <c r="BX150" s="60" t="str">
        <f t="shared" si="27"/>
        <v/>
      </c>
      <c r="BY150" s="60" t="str">
        <f t="shared" si="28"/>
        <v/>
      </c>
      <c r="BZ150" s="60" t="str">
        <f t="shared" si="29"/>
        <v/>
      </c>
      <c r="CA150" s="60" t="str">
        <f>IF(AND($A150&lt;&gt;"",$A150&lt;&gt;"Kérem válasszon!"),ViziPartner!C$73,"")</f>
        <v/>
      </c>
      <c r="CB150" s="107" t="str">
        <f>IF(AND($A150&lt;&gt;"",$A150&lt;&gt;"Kérem válasszon!"),ViziPartner!$C$74,"")</f>
        <v/>
      </c>
    </row>
    <row r="151" spans="5:80">
      <c r="E151" s="69"/>
      <c r="G151" s="60" t="str">
        <f t="shared" si="20"/>
        <v/>
      </c>
      <c r="H151" s="60" t="str">
        <f t="shared" si="21"/>
        <v/>
      </c>
      <c r="I151" s="129" t="str">
        <f t="shared" si="23"/>
        <v/>
      </c>
      <c r="J151" s="129" t="str">
        <f t="shared" si="24"/>
        <v/>
      </c>
      <c r="K151" s="104" t="str">
        <f t="shared" si="25"/>
        <v/>
      </c>
      <c r="O151" s="69" t="str">
        <f t="shared" si="22"/>
        <v/>
      </c>
      <c r="P151" s="60" t="str">
        <f>IF($C151&lt;&gt;"",ViziPartner!$C$9,"")</f>
        <v/>
      </c>
      <c r="Q151" s="60" t="str">
        <f>IF($C151&lt;&gt;"",ViziPartner!$C$10&amp;" "&amp;ViziPartner!$C$11&amp;" "&amp;ViziPartner!$C$12&amp;", "&amp;ViziPartner!$C$13,"")</f>
        <v/>
      </c>
      <c r="R151" s="60" t="str">
        <f>IF($C151&lt;&gt;"",ViziPartner!$C$9,"")</f>
        <v/>
      </c>
      <c r="S151" s="60" t="str">
        <f>IF($C151&lt;&gt;"",ViziPartner!$C$10&amp;" "&amp;ViziPartner!$C$11&amp;" "&amp;ViziPartner!$C$12&amp;", "&amp;ViziPartner!$C$13,"")</f>
        <v/>
      </c>
      <c r="AX151" s="104" t="str">
        <f t="shared" si="26"/>
        <v/>
      </c>
      <c r="BV151" s="60" t="str">
        <f>IF(AND($A151&lt;&gt;"",$A151&lt;&gt;"Kérem válasszon!"),ViziPartner!$C$9,"")</f>
        <v/>
      </c>
      <c r="BW151" s="60" t="str">
        <f>IF(AND($A151&lt;&gt;"",$A151&lt;&gt;"Kérem válasszon!"),ViziPartner!$C$8,"")</f>
        <v/>
      </c>
      <c r="BX151" s="60" t="str">
        <f t="shared" si="27"/>
        <v/>
      </c>
      <c r="BY151" s="60" t="str">
        <f t="shared" si="28"/>
        <v/>
      </c>
      <c r="BZ151" s="60" t="str">
        <f t="shared" si="29"/>
        <v/>
      </c>
      <c r="CA151" s="60" t="str">
        <f>IF(AND($A151&lt;&gt;"",$A151&lt;&gt;"Kérem válasszon!"),ViziPartner!C$73,"")</f>
        <v/>
      </c>
      <c r="CB151" s="107" t="str">
        <f>IF(AND($A151&lt;&gt;"",$A151&lt;&gt;"Kérem válasszon!"),ViziPartner!$C$74,"")</f>
        <v/>
      </c>
    </row>
    <row r="152" spans="5:80">
      <c r="E152" s="69"/>
      <c r="G152" s="60" t="str">
        <f t="shared" si="20"/>
        <v/>
      </c>
      <c r="H152" s="60" t="str">
        <f t="shared" si="21"/>
        <v/>
      </c>
      <c r="I152" s="129" t="str">
        <f t="shared" si="23"/>
        <v/>
      </c>
      <c r="J152" s="129" t="str">
        <f t="shared" si="24"/>
        <v/>
      </c>
      <c r="K152" s="104" t="str">
        <f t="shared" si="25"/>
        <v/>
      </c>
      <c r="O152" s="69" t="str">
        <f t="shared" si="22"/>
        <v/>
      </c>
      <c r="P152" s="60" t="str">
        <f>IF($C152&lt;&gt;"",ViziPartner!$C$9,"")</f>
        <v/>
      </c>
      <c r="Q152" s="60" t="str">
        <f>IF($C152&lt;&gt;"",ViziPartner!$C$10&amp;" "&amp;ViziPartner!$C$11&amp;" "&amp;ViziPartner!$C$12&amp;", "&amp;ViziPartner!$C$13,"")</f>
        <v/>
      </c>
      <c r="R152" s="60" t="str">
        <f>IF($C152&lt;&gt;"",ViziPartner!$C$9,"")</f>
        <v/>
      </c>
      <c r="S152" s="60" t="str">
        <f>IF($C152&lt;&gt;"",ViziPartner!$C$10&amp;" "&amp;ViziPartner!$C$11&amp;" "&amp;ViziPartner!$C$12&amp;", "&amp;ViziPartner!$C$13,"")</f>
        <v/>
      </c>
      <c r="AX152" s="104" t="str">
        <f t="shared" si="26"/>
        <v/>
      </c>
      <c r="BV152" s="60" t="str">
        <f>IF(AND($A152&lt;&gt;"",$A152&lt;&gt;"Kérem válasszon!"),ViziPartner!$C$9,"")</f>
        <v/>
      </c>
      <c r="BW152" s="60" t="str">
        <f>IF(AND($A152&lt;&gt;"",$A152&lt;&gt;"Kérem válasszon!"),ViziPartner!$C$8,"")</f>
        <v/>
      </c>
      <c r="BX152" s="60" t="str">
        <f t="shared" si="27"/>
        <v/>
      </c>
      <c r="BY152" s="60" t="str">
        <f t="shared" si="28"/>
        <v/>
      </c>
      <c r="BZ152" s="60" t="str">
        <f t="shared" si="29"/>
        <v/>
      </c>
      <c r="CA152" s="60" t="str">
        <f>IF(AND($A152&lt;&gt;"",$A152&lt;&gt;"Kérem válasszon!"),ViziPartner!C$73,"")</f>
        <v/>
      </c>
      <c r="CB152" s="107" t="str">
        <f>IF(AND($A152&lt;&gt;"",$A152&lt;&gt;"Kérem válasszon!"),ViziPartner!$C$74,"")</f>
        <v/>
      </c>
    </row>
    <row r="153" spans="5:80">
      <c r="E153" s="69"/>
      <c r="G153" s="60" t="str">
        <f t="shared" si="20"/>
        <v/>
      </c>
      <c r="H153" s="60" t="str">
        <f t="shared" si="21"/>
        <v/>
      </c>
      <c r="I153" s="129" t="str">
        <f t="shared" si="23"/>
        <v/>
      </c>
      <c r="J153" s="129" t="str">
        <f t="shared" si="24"/>
        <v/>
      </c>
      <c r="K153" s="104" t="str">
        <f t="shared" si="25"/>
        <v/>
      </c>
      <c r="O153" s="69" t="str">
        <f t="shared" si="22"/>
        <v/>
      </c>
      <c r="P153" s="60" t="str">
        <f>IF($C153&lt;&gt;"",ViziPartner!$C$9,"")</f>
        <v/>
      </c>
      <c r="Q153" s="60" t="str">
        <f>IF($C153&lt;&gt;"",ViziPartner!$C$10&amp;" "&amp;ViziPartner!$C$11&amp;" "&amp;ViziPartner!$C$12&amp;", "&amp;ViziPartner!$C$13,"")</f>
        <v/>
      </c>
      <c r="R153" s="60" t="str">
        <f>IF($C153&lt;&gt;"",ViziPartner!$C$9,"")</f>
        <v/>
      </c>
      <c r="S153" s="60" t="str">
        <f>IF($C153&lt;&gt;"",ViziPartner!$C$10&amp;" "&amp;ViziPartner!$C$11&amp;" "&amp;ViziPartner!$C$12&amp;", "&amp;ViziPartner!$C$13,"")</f>
        <v/>
      </c>
      <c r="AX153" s="104" t="str">
        <f t="shared" si="26"/>
        <v/>
      </c>
      <c r="BV153" s="60" t="str">
        <f>IF(AND($A153&lt;&gt;"",$A153&lt;&gt;"Kérem válasszon!"),ViziPartner!$C$9,"")</f>
        <v/>
      </c>
      <c r="BW153" s="60" t="str">
        <f>IF(AND($A153&lt;&gt;"",$A153&lt;&gt;"Kérem válasszon!"),ViziPartner!$C$8,"")</f>
        <v/>
      </c>
      <c r="BX153" s="60" t="str">
        <f t="shared" si="27"/>
        <v/>
      </c>
      <c r="BY153" s="60" t="str">
        <f t="shared" si="28"/>
        <v/>
      </c>
      <c r="BZ153" s="60" t="str">
        <f t="shared" si="29"/>
        <v/>
      </c>
      <c r="CA153" s="60" t="str">
        <f>IF(AND($A153&lt;&gt;"",$A153&lt;&gt;"Kérem válasszon!"),ViziPartner!C$73,"")</f>
        <v/>
      </c>
      <c r="CB153" s="107" t="str">
        <f>IF(AND($A153&lt;&gt;"",$A153&lt;&gt;"Kérem válasszon!"),ViziPartner!$C$74,"")</f>
        <v/>
      </c>
    </row>
    <row r="154" spans="5:80">
      <c r="E154" s="69"/>
      <c r="G154" s="60" t="str">
        <f t="shared" si="20"/>
        <v/>
      </c>
      <c r="H154" s="60" t="str">
        <f t="shared" si="21"/>
        <v/>
      </c>
      <c r="I154" s="129" t="str">
        <f t="shared" si="23"/>
        <v/>
      </c>
      <c r="J154" s="129" t="str">
        <f t="shared" si="24"/>
        <v/>
      </c>
      <c r="K154" s="104" t="str">
        <f t="shared" si="25"/>
        <v/>
      </c>
      <c r="O154" s="69" t="str">
        <f t="shared" si="22"/>
        <v/>
      </c>
      <c r="P154" s="60" t="str">
        <f>IF($C154&lt;&gt;"",ViziPartner!$C$9,"")</f>
        <v/>
      </c>
      <c r="Q154" s="60" t="str">
        <f>IF($C154&lt;&gt;"",ViziPartner!$C$10&amp;" "&amp;ViziPartner!$C$11&amp;" "&amp;ViziPartner!$C$12&amp;", "&amp;ViziPartner!$C$13,"")</f>
        <v/>
      </c>
      <c r="R154" s="60" t="str">
        <f>IF($C154&lt;&gt;"",ViziPartner!$C$9,"")</f>
        <v/>
      </c>
      <c r="S154" s="60" t="str">
        <f>IF($C154&lt;&gt;"",ViziPartner!$C$10&amp;" "&amp;ViziPartner!$C$11&amp;" "&amp;ViziPartner!$C$12&amp;", "&amp;ViziPartner!$C$13,"")</f>
        <v/>
      </c>
      <c r="AX154" s="104" t="str">
        <f t="shared" si="26"/>
        <v/>
      </c>
      <c r="BV154" s="60" t="str">
        <f>IF(AND($A154&lt;&gt;"",$A154&lt;&gt;"Kérem válasszon!"),ViziPartner!$C$9,"")</f>
        <v/>
      </c>
      <c r="BW154" s="60" t="str">
        <f>IF(AND($A154&lt;&gt;"",$A154&lt;&gt;"Kérem válasszon!"),ViziPartner!$C$8,"")</f>
        <v/>
      </c>
      <c r="BX154" s="60" t="str">
        <f t="shared" si="27"/>
        <v/>
      </c>
      <c r="BY154" s="60" t="str">
        <f t="shared" si="28"/>
        <v/>
      </c>
      <c r="BZ154" s="60" t="str">
        <f t="shared" si="29"/>
        <v/>
      </c>
      <c r="CA154" s="60" t="str">
        <f>IF(AND($A154&lt;&gt;"",$A154&lt;&gt;"Kérem válasszon!"),ViziPartner!C$73,"")</f>
        <v/>
      </c>
      <c r="CB154" s="107" t="str">
        <f>IF(AND($A154&lt;&gt;"",$A154&lt;&gt;"Kérem válasszon!"),ViziPartner!$C$74,"")</f>
        <v/>
      </c>
    </row>
    <row r="155" spans="5:80">
      <c r="E155" s="69"/>
      <c r="G155" s="60" t="str">
        <f t="shared" si="20"/>
        <v/>
      </c>
      <c r="H155" s="60" t="str">
        <f t="shared" si="21"/>
        <v/>
      </c>
      <c r="I155" s="129" t="str">
        <f t="shared" si="23"/>
        <v/>
      </c>
      <c r="J155" s="129" t="str">
        <f t="shared" si="24"/>
        <v/>
      </c>
      <c r="K155" s="104" t="str">
        <f t="shared" si="25"/>
        <v/>
      </c>
      <c r="O155" s="69" t="str">
        <f t="shared" si="22"/>
        <v/>
      </c>
      <c r="P155" s="60" t="str">
        <f>IF($C155&lt;&gt;"",ViziPartner!$C$9,"")</f>
        <v/>
      </c>
      <c r="Q155" s="60" t="str">
        <f>IF($C155&lt;&gt;"",ViziPartner!$C$10&amp;" "&amp;ViziPartner!$C$11&amp;" "&amp;ViziPartner!$C$12&amp;", "&amp;ViziPartner!$C$13,"")</f>
        <v/>
      </c>
      <c r="R155" s="60" t="str">
        <f>IF($C155&lt;&gt;"",ViziPartner!$C$9,"")</f>
        <v/>
      </c>
      <c r="S155" s="60" t="str">
        <f>IF($C155&lt;&gt;"",ViziPartner!$C$10&amp;" "&amp;ViziPartner!$C$11&amp;" "&amp;ViziPartner!$C$12&amp;", "&amp;ViziPartner!$C$13,"")</f>
        <v/>
      </c>
      <c r="AX155" s="104" t="str">
        <f t="shared" si="26"/>
        <v/>
      </c>
      <c r="BV155" s="60" t="str">
        <f>IF(AND($A155&lt;&gt;"",$A155&lt;&gt;"Kérem válasszon!"),ViziPartner!$C$9,"")</f>
        <v/>
      </c>
      <c r="BW155" s="60" t="str">
        <f>IF(AND($A155&lt;&gt;"",$A155&lt;&gt;"Kérem válasszon!"),ViziPartner!$C$8,"")</f>
        <v/>
      </c>
      <c r="BX155" s="60" t="str">
        <f t="shared" si="27"/>
        <v/>
      </c>
      <c r="BY155" s="60" t="str">
        <f t="shared" si="28"/>
        <v/>
      </c>
      <c r="BZ155" s="60" t="str">
        <f t="shared" si="29"/>
        <v/>
      </c>
      <c r="CA155" s="60" t="str">
        <f>IF(AND($A155&lt;&gt;"",$A155&lt;&gt;"Kérem válasszon!"),ViziPartner!C$73,"")</f>
        <v/>
      </c>
      <c r="CB155" s="107" t="str">
        <f>IF(AND($A155&lt;&gt;"",$A155&lt;&gt;"Kérem válasszon!"),ViziPartner!$C$74,"")</f>
        <v/>
      </c>
    </row>
    <row r="156" spans="5:80">
      <c r="E156" s="69"/>
      <c r="G156" s="60" t="str">
        <f t="shared" si="20"/>
        <v/>
      </c>
      <c r="H156" s="60" t="str">
        <f t="shared" si="21"/>
        <v/>
      </c>
      <c r="I156" s="129" t="str">
        <f t="shared" si="23"/>
        <v/>
      </c>
      <c r="J156" s="129" t="str">
        <f t="shared" si="24"/>
        <v/>
      </c>
      <c r="K156" s="104" t="str">
        <f t="shared" si="25"/>
        <v/>
      </c>
      <c r="O156" s="69" t="str">
        <f t="shared" si="22"/>
        <v/>
      </c>
      <c r="P156" s="60" t="str">
        <f>IF($C156&lt;&gt;"",ViziPartner!$C$9,"")</f>
        <v/>
      </c>
      <c r="Q156" s="60" t="str">
        <f>IF($C156&lt;&gt;"",ViziPartner!$C$10&amp;" "&amp;ViziPartner!$C$11&amp;" "&amp;ViziPartner!$C$12&amp;", "&amp;ViziPartner!$C$13,"")</f>
        <v/>
      </c>
      <c r="R156" s="60" t="str">
        <f>IF($C156&lt;&gt;"",ViziPartner!$C$9,"")</f>
        <v/>
      </c>
      <c r="S156" s="60" t="str">
        <f>IF($C156&lt;&gt;"",ViziPartner!$C$10&amp;" "&amp;ViziPartner!$C$11&amp;" "&amp;ViziPartner!$C$12&amp;", "&amp;ViziPartner!$C$13,"")</f>
        <v/>
      </c>
      <c r="AX156" s="104" t="str">
        <f t="shared" si="26"/>
        <v/>
      </c>
      <c r="BV156" s="60" t="str">
        <f>IF(AND($A156&lt;&gt;"",$A156&lt;&gt;"Kérem válasszon!"),ViziPartner!$C$9,"")</f>
        <v/>
      </c>
      <c r="BW156" s="60" t="str">
        <f>IF(AND($A156&lt;&gt;"",$A156&lt;&gt;"Kérem válasszon!"),ViziPartner!$C$8,"")</f>
        <v/>
      </c>
      <c r="BX156" s="60" t="str">
        <f t="shared" si="27"/>
        <v/>
      </c>
      <c r="BY156" s="60" t="str">
        <f t="shared" si="28"/>
        <v/>
      </c>
      <c r="BZ156" s="60" t="str">
        <f t="shared" si="29"/>
        <v/>
      </c>
      <c r="CA156" s="60" t="str">
        <f>IF(AND($A156&lt;&gt;"",$A156&lt;&gt;"Kérem válasszon!"),ViziPartner!C$73,"")</f>
        <v/>
      </c>
      <c r="CB156" s="107" t="str">
        <f>IF(AND($A156&lt;&gt;"",$A156&lt;&gt;"Kérem válasszon!"),ViziPartner!$C$74,"")</f>
        <v/>
      </c>
    </row>
    <row r="157" spans="5:80">
      <c r="E157" s="69"/>
      <c r="G157" s="60" t="str">
        <f t="shared" si="20"/>
        <v/>
      </c>
      <c r="H157" s="60" t="str">
        <f t="shared" si="21"/>
        <v/>
      </c>
      <c r="I157" s="129" t="str">
        <f t="shared" si="23"/>
        <v/>
      </c>
      <c r="J157" s="129" t="str">
        <f t="shared" si="24"/>
        <v/>
      </c>
      <c r="K157" s="104" t="str">
        <f t="shared" si="25"/>
        <v/>
      </c>
      <c r="O157" s="69" t="str">
        <f t="shared" si="22"/>
        <v/>
      </c>
      <c r="P157" s="60" t="str">
        <f>IF($C157&lt;&gt;"",ViziPartner!$C$9,"")</f>
        <v/>
      </c>
      <c r="Q157" s="60" t="str">
        <f>IF($C157&lt;&gt;"",ViziPartner!$C$10&amp;" "&amp;ViziPartner!$C$11&amp;" "&amp;ViziPartner!$C$12&amp;", "&amp;ViziPartner!$C$13,"")</f>
        <v/>
      </c>
      <c r="R157" s="60" t="str">
        <f>IF($C157&lt;&gt;"",ViziPartner!$C$9,"")</f>
        <v/>
      </c>
      <c r="S157" s="60" t="str">
        <f>IF($C157&lt;&gt;"",ViziPartner!$C$10&amp;" "&amp;ViziPartner!$C$11&amp;" "&amp;ViziPartner!$C$12&amp;", "&amp;ViziPartner!$C$13,"")</f>
        <v/>
      </c>
      <c r="AX157" s="104" t="str">
        <f t="shared" si="26"/>
        <v/>
      </c>
      <c r="BV157" s="60" t="str">
        <f>IF(AND($A157&lt;&gt;"",$A157&lt;&gt;"Kérem válasszon!"),ViziPartner!$C$9,"")</f>
        <v/>
      </c>
      <c r="BW157" s="60" t="str">
        <f>IF(AND($A157&lt;&gt;"",$A157&lt;&gt;"Kérem válasszon!"),ViziPartner!$C$8,"")</f>
        <v/>
      </c>
      <c r="BX157" s="60" t="str">
        <f t="shared" si="27"/>
        <v/>
      </c>
      <c r="BY157" s="60" t="str">
        <f t="shared" si="28"/>
        <v/>
      </c>
      <c r="BZ157" s="60" t="str">
        <f t="shared" si="29"/>
        <v/>
      </c>
      <c r="CA157" s="60" t="str">
        <f>IF(AND($A157&lt;&gt;"",$A157&lt;&gt;"Kérem válasszon!"),ViziPartner!C$73,"")</f>
        <v/>
      </c>
      <c r="CB157" s="107" t="str">
        <f>IF(AND($A157&lt;&gt;"",$A157&lt;&gt;"Kérem válasszon!"),ViziPartner!$C$74,"")</f>
        <v/>
      </c>
    </row>
    <row r="158" spans="5:80">
      <c r="E158" s="69"/>
      <c r="G158" s="60" t="str">
        <f t="shared" si="20"/>
        <v/>
      </c>
      <c r="H158" s="60" t="str">
        <f t="shared" si="21"/>
        <v/>
      </c>
      <c r="I158" s="129" t="str">
        <f t="shared" si="23"/>
        <v/>
      </c>
      <c r="J158" s="129" t="str">
        <f t="shared" si="24"/>
        <v/>
      </c>
      <c r="K158" s="104" t="str">
        <f t="shared" si="25"/>
        <v/>
      </c>
      <c r="O158" s="69" t="str">
        <f t="shared" si="22"/>
        <v/>
      </c>
      <c r="P158" s="60" t="str">
        <f>IF($C158&lt;&gt;"",ViziPartner!$C$9,"")</f>
        <v/>
      </c>
      <c r="Q158" s="60" t="str">
        <f>IF($C158&lt;&gt;"",ViziPartner!$C$10&amp;" "&amp;ViziPartner!$C$11&amp;" "&amp;ViziPartner!$C$12&amp;", "&amp;ViziPartner!$C$13,"")</f>
        <v/>
      </c>
      <c r="R158" s="60" t="str">
        <f>IF($C158&lt;&gt;"",ViziPartner!$C$9,"")</f>
        <v/>
      </c>
      <c r="S158" s="60" t="str">
        <f>IF($C158&lt;&gt;"",ViziPartner!$C$10&amp;" "&amp;ViziPartner!$C$11&amp;" "&amp;ViziPartner!$C$12&amp;", "&amp;ViziPartner!$C$13,"")</f>
        <v/>
      </c>
      <c r="AX158" s="104" t="str">
        <f t="shared" si="26"/>
        <v/>
      </c>
      <c r="BV158" s="60" t="str">
        <f>IF(AND($A158&lt;&gt;"",$A158&lt;&gt;"Kérem válasszon!"),ViziPartner!$C$9,"")</f>
        <v/>
      </c>
      <c r="BW158" s="60" t="str">
        <f>IF(AND($A158&lt;&gt;"",$A158&lt;&gt;"Kérem válasszon!"),ViziPartner!$C$8,"")</f>
        <v/>
      </c>
      <c r="BX158" s="60" t="str">
        <f t="shared" si="27"/>
        <v/>
      </c>
      <c r="BY158" s="60" t="str">
        <f t="shared" si="28"/>
        <v/>
      </c>
      <c r="BZ158" s="60" t="str">
        <f t="shared" si="29"/>
        <v/>
      </c>
      <c r="CA158" s="60" t="str">
        <f>IF(AND($A158&lt;&gt;"",$A158&lt;&gt;"Kérem válasszon!"),ViziPartner!C$73,"")</f>
        <v/>
      </c>
      <c r="CB158" s="107" t="str">
        <f>IF(AND($A158&lt;&gt;"",$A158&lt;&gt;"Kérem válasszon!"),ViziPartner!$C$74,"")</f>
        <v/>
      </c>
    </row>
    <row r="159" spans="5:80">
      <c r="E159" s="69"/>
      <c r="G159" s="60" t="str">
        <f t="shared" si="20"/>
        <v/>
      </c>
      <c r="H159" s="60" t="str">
        <f t="shared" si="21"/>
        <v/>
      </c>
      <c r="I159" s="129" t="str">
        <f t="shared" si="23"/>
        <v/>
      </c>
      <c r="J159" s="129" t="str">
        <f t="shared" si="24"/>
        <v/>
      </c>
      <c r="K159" s="104" t="str">
        <f t="shared" si="25"/>
        <v/>
      </c>
      <c r="O159" s="69" t="str">
        <f t="shared" si="22"/>
        <v/>
      </c>
      <c r="P159" s="60" t="str">
        <f>IF($C159&lt;&gt;"",ViziPartner!$C$9,"")</f>
        <v/>
      </c>
      <c r="Q159" s="60" t="str">
        <f>IF($C159&lt;&gt;"",ViziPartner!$C$10&amp;" "&amp;ViziPartner!$C$11&amp;" "&amp;ViziPartner!$C$12&amp;", "&amp;ViziPartner!$C$13,"")</f>
        <v/>
      </c>
      <c r="R159" s="60" t="str">
        <f>IF($C159&lt;&gt;"",ViziPartner!$C$9,"")</f>
        <v/>
      </c>
      <c r="S159" s="60" t="str">
        <f>IF($C159&lt;&gt;"",ViziPartner!$C$10&amp;" "&amp;ViziPartner!$C$11&amp;" "&amp;ViziPartner!$C$12&amp;", "&amp;ViziPartner!$C$13,"")</f>
        <v/>
      </c>
      <c r="AX159" s="104" t="str">
        <f t="shared" si="26"/>
        <v/>
      </c>
      <c r="BV159" s="60" t="str">
        <f>IF(AND($A159&lt;&gt;"",$A159&lt;&gt;"Kérem válasszon!"),ViziPartner!$C$9,"")</f>
        <v/>
      </c>
      <c r="BW159" s="60" t="str">
        <f>IF(AND($A159&lt;&gt;"",$A159&lt;&gt;"Kérem válasszon!"),ViziPartner!$C$8,"")</f>
        <v/>
      </c>
      <c r="BX159" s="60" t="str">
        <f t="shared" si="27"/>
        <v/>
      </c>
      <c r="BY159" s="60" t="str">
        <f t="shared" si="28"/>
        <v/>
      </c>
      <c r="BZ159" s="60" t="str">
        <f t="shared" si="29"/>
        <v/>
      </c>
      <c r="CA159" s="60" t="str">
        <f>IF(AND($A159&lt;&gt;"",$A159&lt;&gt;"Kérem válasszon!"),ViziPartner!C$73,"")</f>
        <v/>
      </c>
      <c r="CB159" s="107" t="str">
        <f>IF(AND($A159&lt;&gt;"",$A159&lt;&gt;"Kérem válasszon!"),ViziPartner!$C$74,"")</f>
        <v/>
      </c>
    </row>
    <row r="160" spans="5:80">
      <c r="E160" s="69"/>
      <c r="G160" s="60" t="str">
        <f t="shared" si="20"/>
        <v/>
      </c>
      <c r="H160" s="60" t="str">
        <f t="shared" si="21"/>
        <v/>
      </c>
      <c r="I160" s="129" t="str">
        <f t="shared" si="23"/>
        <v/>
      </c>
      <c r="J160" s="129" t="str">
        <f t="shared" si="24"/>
        <v/>
      </c>
      <c r="K160" s="104" t="str">
        <f t="shared" si="25"/>
        <v/>
      </c>
      <c r="O160" s="69" t="str">
        <f t="shared" si="22"/>
        <v/>
      </c>
      <c r="P160" s="60" t="str">
        <f>IF($C160&lt;&gt;"",ViziPartner!$C$9,"")</f>
        <v/>
      </c>
      <c r="Q160" s="60" t="str">
        <f>IF($C160&lt;&gt;"",ViziPartner!$C$10&amp;" "&amp;ViziPartner!$C$11&amp;" "&amp;ViziPartner!$C$12&amp;", "&amp;ViziPartner!$C$13,"")</f>
        <v/>
      </c>
      <c r="R160" s="60" t="str">
        <f>IF($C160&lt;&gt;"",ViziPartner!$C$9,"")</f>
        <v/>
      </c>
      <c r="S160" s="60" t="str">
        <f>IF($C160&lt;&gt;"",ViziPartner!$C$10&amp;" "&amp;ViziPartner!$C$11&amp;" "&amp;ViziPartner!$C$12&amp;", "&amp;ViziPartner!$C$13,"")</f>
        <v/>
      </c>
      <c r="AX160" s="104" t="str">
        <f t="shared" si="26"/>
        <v/>
      </c>
      <c r="BV160" s="60" t="str">
        <f>IF(AND($A160&lt;&gt;"",$A160&lt;&gt;"Kérem válasszon!"),ViziPartner!$C$9,"")</f>
        <v/>
      </c>
      <c r="BW160" s="60" t="str">
        <f>IF(AND($A160&lt;&gt;"",$A160&lt;&gt;"Kérem válasszon!"),ViziPartner!$C$8,"")</f>
        <v/>
      </c>
      <c r="BX160" s="60" t="str">
        <f t="shared" si="27"/>
        <v/>
      </c>
      <c r="BY160" s="60" t="str">
        <f t="shared" si="28"/>
        <v/>
      </c>
      <c r="BZ160" s="60" t="str">
        <f t="shared" si="29"/>
        <v/>
      </c>
      <c r="CA160" s="60" t="str">
        <f>IF(AND($A160&lt;&gt;"",$A160&lt;&gt;"Kérem válasszon!"),ViziPartner!C$73,"")</f>
        <v/>
      </c>
      <c r="CB160" s="107" t="str">
        <f>IF(AND($A160&lt;&gt;"",$A160&lt;&gt;"Kérem válasszon!"),ViziPartner!$C$74,"")</f>
        <v/>
      </c>
    </row>
    <row r="161" spans="5:80">
      <c r="E161" s="69"/>
      <c r="G161" s="60" t="str">
        <f t="shared" si="20"/>
        <v/>
      </c>
      <c r="H161" s="60" t="str">
        <f t="shared" si="21"/>
        <v/>
      </c>
      <c r="I161" s="129" t="str">
        <f t="shared" si="23"/>
        <v/>
      </c>
      <c r="J161" s="129" t="str">
        <f t="shared" si="24"/>
        <v/>
      </c>
      <c r="K161" s="104" t="str">
        <f t="shared" si="25"/>
        <v/>
      </c>
      <c r="O161" s="69" t="str">
        <f t="shared" si="22"/>
        <v/>
      </c>
      <c r="P161" s="60" t="str">
        <f>IF($C161&lt;&gt;"",ViziPartner!$C$9,"")</f>
        <v/>
      </c>
      <c r="Q161" s="60" t="str">
        <f>IF($C161&lt;&gt;"",ViziPartner!$C$10&amp;" "&amp;ViziPartner!$C$11&amp;" "&amp;ViziPartner!$C$12&amp;", "&amp;ViziPartner!$C$13,"")</f>
        <v/>
      </c>
      <c r="R161" s="60" t="str">
        <f>IF($C161&lt;&gt;"",ViziPartner!$C$9,"")</f>
        <v/>
      </c>
      <c r="S161" s="60" t="str">
        <f>IF($C161&lt;&gt;"",ViziPartner!$C$10&amp;" "&amp;ViziPartner!$C$11&amp;" "&amp;ViziPartner!$C$12&amp;", "&amp;ViziPartner!$C$13,"")</f>
        <v/>
      </c>
      <c r="AX161" s="104" t="str">
        <f t="shared" si="26"/>
        <v/>
      </c>
      <c r="BV161" s="60" t="str">
        <f>IF(AND($A161&lt;&gt;"",$A161&lt;&gt;"Kérem válasszon!"),ViziPartner!$C$9,"")</f>
        <v/>
      </c>
      <c r="BW161" s="60" t="str">
        <f>IF(AND($A161&lt;&gt;"",$A161&lt;&gt;"Kérem válasszon!"),ViziPartner!$C$8,"")</f>
        <v/>
      </c>
      <c r="BX161" s="60" t="str">
        <f t="shared" si="27"/>
        <v/>
      </c>
      <c r="BY161" s="60" t="str">
        <f t="shared" si="28"/>
        <v/>
      </c>
      <c r="BZ161" s="60" t="str">
        <f t="shared" si="29"/>
        <v/>
      </c>
      <c r="CA161" s="60" t="str">
        <f>IF(AND($A161&lt;&gt;"",$A161&lt;&gt;"Kérem válasszon!"),ViziPartner!C$73,"")</f>
        <v/>
      </c>
      <c r="CB161" s="107" t="str">
        <f>IF(AND($A161&lt;&gt;"",$A161&lt;&gt;"Kérem válasszon!"),ViziPartner!$C$74,"")</f>
        <v/>
      </c>
    </row>
    <row r="162" spans="5:80">
      <c r="E162" s="69"/>
      <c r="G162" s="60" t="str">
        <f t="shared" si="20"/>
        <v/>
      </c>
      <c r="H162" s="60" t="str">
        <f t="shared" si="21"/>
        <v/>
      </c>
      <c r="I162" s="129" t="str">
        <f t="shared" si="23"/>
        <v/>
      </c>
      <c r="J162" s="129" t="str">
        <f t="shared" si="24"/>
        <v/>
      </c>
      <c r="K162" s="104" t="str">
        <f t="shared" si="25"/>
        <v/>
      </c>
      <c r="O162" s="69" t="str">
        <f t="shared" si="22"/>
        <v/>
      </c>
      <c r="P162" s="60" t="str">
        <f>IF($C162&lt;&gt;"",ViziPartner!$C$9,"")</f>
        <v/>
      </c>
      <c r="Q162" s="60" t="str">
        <f>IF($C162&lt;&gt;"",ViziPartner!$C$10&amp;" "&amp;ViziPartner!$C$11&amp;" "&amp;ViziPartner!$C$12&amp;", "&amp;ViziPartner!$C$13,"")</f>
        <v/>
      </c>
      <c r="R162" s="60" t="str">
        <f>IF($C162&lt;&gt;"",ViziPartner!$C$9,"")</f>
        <v/>
      </c>
      <c r="S162" s="60" t="str">
        <f>IF($C162&lt;&gt;"",ViziPartner!$C$10&amp;" "&amp;ViziPartner!$C$11&amp;" "&amp;ViziPartner!$C$12&amp;", "&amp;ViziPartner!$C$13,"")</f>
        <v/>
      </c>
      <c r="AX162" s="104" t="str">
        <f t="shared" si="26"/>
        <v/>
      </c>
      <c r="BV162" s="60" t="str">
        <f>IF(AND($A162&lt;&gt;"",$A162&lt;&gt;"Kérem válasszon!"),ViziPartner!$C$9,"")</f>
        <v/>
      </c>
      <c r="BW162" s="60" t="str">
        <f>IF(AND($A162&lt;&gt;"",$A162&lt;&gt;"Kérem válasszon!"),ViziPartner!$C$8,"")</f>
        <v/>
      </c>
      <c r="BX162" s="60" t="str">
        <f t="shared" si="27"/>
        <v/>
      </c>
      <c r="BY162" s="60" t="str">
        <f t="shared" si="28"/>
        <v/>
      </c>
      <c r="BZ162" s="60" t="str">
        <f t="shared" si="29"/>
        <v/>
      </c>
      <c r="CA162" s="60" t="str">
        <f>IF(AND($A162&lt;&gt;"",$A162&lt;&gt;"Kérem válasszon!"),ViziPartner!C$73,"")</f>
        <v/>
      </c>
      <c r="CB162" s="107" t="str">
        <f>IF(AND($A162&lt;&gt;"",$A162&lt;&gt;"Kérem válasszon!"),ViziPartner!$C$74,"")</f>
        <v/>
      </c>
    </row>
    <row r="163" spans="5:80">
      <c r="E163" s="69"/>
      <c r="G163" s="60" t="str">
        <f t="shared" si="20"/>
        <v/>
      </c>
      <c r="H163" s="60" t="str">
        <f t="shared" si="21"/>
        <v/>
      </c>
      <c r="I163" s="129" t="str">
        <f t="shared" si="23"/>
        <v/>
      </c>
      <c r="J163" s="129" t="str">
        <f t="shared" si="24"/>
        <v/>
      </c>
      <c r="K163" s="104" t="str">
        <f t="shared" si="25"/>
        <v/>
      </c>
      <c r="O163" s="69" t="str">
        <f t="shared" si="22"/>
        <v/>
      </c>
      <c r="P163" s="60" t="str">
        <f>IF($C163&lt;&gt;"",ViziPartner!$C$9,"")</f>
        <v/>
      </c>
      <c r="Q163" s="60" t="str">
        <f>IF($C163&lt;&gt;"",ViziPartner!$C$10&amp;" "&amp;ViziPartner!$C$11&amp;" "&amp;ViziPartner!$C$12&amp;", "&amp;ViziPartner!$C$13,"")</f>
        <v/>
      </c>
      <c r="R163" s="60" t="str">
        <f>IF($C163&lt;&gt;"",ViziPartner!$C$9,"")</f>
        <v/>
      </c>
      <c r="S163" s="60" t="str">
        <f>IF($C163&lt;&gt;"",ViziPartner!$C$10&amp;" "&amp;ViziPartner!$C$11&amp;" "&amp;ViziPartner!$C$12&amp;", "&amp;ViziPartner!$C$13,"")</f>
        <v/>
      </c>
      <c r="AX163" s="104" t="str">
        <f t="shared" si="26"/>
        <v/>
      </c>
      <c r="BV163" s="60" t="str">
        <f>IF(AND($A163&lt;&gt;"",$A163&lt;&gt;"Kérem válasszon!"),ViziPartner!$C$9,"")</f>
        <v/>
      </c>
      <c r="BW163" s="60" t="str">
        <f>IF(AND($A163&lt;&gt;"",$A163&lt;&gt;"Kérem válasszon!"),ViziPartner!$C$8,"")</f>
        <v/>
      </c>
      <c r="BX163" s="60" t="str">
        <f t="shared" si="27"/>
        <v/>
      </c>
      <c r="BY163" s="60" t="str">
        <f t="shared" si="28"/>
        <v/>
      </c>
      <c r="BZ163" s="60" t="str">
        <f t="shared" si="29"/>
        <v/>
      </c>
      <c r="CA163" s="60" t="str">
        <f>IF(AND($A163&lt;&gt;"",$A163&lt;&gt;"Kérem válasszon!"),ViziPartner!C$73,"")</f>
        <v/>
      </c>
      <c r="CB163" s="107" t="str">
        <f>IF(AND($A163&lt;&gt;"",$A163&lt;&gt;"Kérem válasszon!"),ViziPartner!$C$74,"")</f>
        <v/>
      </c>
    </row>
    <row r="164" spans="5:80">
      <c r="E164" s="69"/>
      <c r="G164" s="60" t="str">
        <f t="shared" si="20"/>
        <v/>
      </c>
      <c r="H164" s="60" t="str">
        <f t="shared" si="21"/>
        <v/>
      </c>
      <c r="I164" s="129" t="str">
        <f t="shared" si="23"/>
        <v/>
      </c>
      <c r="J164" s="129" t="str">
        <f t="shared" si="24"/>
        <v/>
      </c>
      <c r="K164" s="104" t="str">
        <f t="shared" si="25"/>
        <v/>
      </c>
      <c r="O164" s="69" t="str">
        <f t="shared" si="22"/>
        <v/>
      </c>
      <c r="P164" s="60" t="str">
        <f>IF($C164&lt;&gt;"",ViziPartner!$C$9,"")</f>
        <v/>
      </c>
      <c r="Q164" s="60" t="str">
        <f>IF($C164&lt;&gt;"",ViziPartner!$C$10&amp;" "&amp;ViziPartner!$C$11&amp;" "&amp;ViziPartner!$C$12&amp;", "&amp;ViziPartner!$C$13,"")</f>
        <v/>
      </c>
      <c r="R164" s="60" t="str">
        <f>IF($C164&lt;&gt;"",ViziPartner!$C$9,"")</f>
        <v/>
      </c>
      <c r="S164" s="60" t="str">
        <f>IF($C164&lt;&gt;"",ViziPartner!$C$10&amp;" "&amp;ViziPartner!$C$11&amp;" "&amp;ViziPartner!$C$12&amp;", "&amp;ViziPartner!$C$13,"")</f>
        <v/>
      </c>
      <c r="AX164" s="104" t="str">
        <f t="shared" si="26"/>
        <v/>
      </c>
      <c r="BV164" s="60" t="str">
        <f>IF(AND($A164&lt;&gt;"",$A164&lt;&gt;"Kérem válasszon!"),ViziPartner!$C$9,"")</f>
        <v/>
      </c>
      <c r="BW164" s="60" t="str">
        <f>IF(AND($A164&lt;&gt;"",$A164&lt;&gt;"Kérem válasszon!"),ViziPartner!$C$8,"")</f>
        <v/>
      </c>
      <c r="BX164" s="60" t="str">
        <f t="shared" si="27"/>
        <v/>
      </c>
      <c r="BY164" s="60" t="str">
        <f t="shared" si="28"/>
        <v/>
      </c>
      <c r="BZ164" s="60" t="str">
        <f t="shared" si="29"/>
        <v/>
      </c>
      <c r="CA164" s="60" t="str">
        <f>IF(AND($A164&lt;&gt;"",$A164&lt;&gt;"Kérem válasszon!"),ViziPartner!C$73,"")</f>
        <v/>
      </c>
      <c r="CB164" s="107" t="str">
        <f>IF(AND($A164&lt;&gt;"",$A164&lt;&gt;"Kérem válasszon!"),ViziPartner!$C$74,"")</f>
        <v/>
      </c>
    </row>
    <row r="165" spans="5:80">
      <c r="E165" s="69"/>
      <c r="G165" s="60" t="str">
        <f t="shared" si="20"/>
        <v/>
      </c>
      <c r="H165" s="60" t="str">
        <f t="shared" si="21"/>
        <v/>
      </c>
      <c r="I165" s="129" t="str">
        <f t="shared" si="23"/>
        <v/>
      </c>
      <c r="J165" s="129" t="str">
        <f t="shared" si="24"/>
        <v/>
      </c>
      <c r="K165" s="104" t="str">
        <f t="shared" si="25"/>
        <v/>
      </c>
      <c r="O165" s="69" t="str">
        <f t="shared" si="22"/>
        <v/>
      </c>
      <c r="P165" s="60" t="str">
        <f>IF($C165&lt;&gt;"",ViziPartner!$C$9,"")</f>
        <v/>
      </c>
      <c r="Q165" s="60" t="str">
        <f>IF($C165&lt;&gt;"",ViziPartner!$C$10&amp;" "&amp;ViziPartner!$C$11&amp;" "&amp;ViziPartner!$C$12&amp;", "&amp;ViziPartner!$C$13,"")</f>
        <v/>
      </c>
      <c r="R165" s="60" t="str">
        <f>IF($C165&lt;&gt;"",ViziPartner!$C$9,"")</f>
        <v/>
      </c>
      <c r="S165" s="60" t="str">
        <f>IF($C165&lt;&gt;"",ViziPartner!$C$10&amp;" "&amp;ViziPartner!$C$11&amp;" "&amp;ViziPartner!$C$12&amp;", "&amp;ViziPartner!$C$13,"")</f>
        <v/>
      </c>
      <c r="AX165" s="104" t="str">
        <f t="shared" si="26"/>
        <v/>
      </c>
      <c r="BV165" s="60" t="str">
        <f>IF(AND($A165&lt;&gt;"",$A165&lt;&gt;"Kérem válasszon!"),ViziPartner!$C$9,"")</f>
        <v/>
      </c>
      <c r="BW165" s="60" t="str">
        <f>IF(AND($A165&lt;&gt;"",$A165&lt;&gt;"Kérem válasszon!"),ViziPartner!$C$8,"")</f>
        <v/>
      </c>
      <c r="BX165" s="60" t="str">
        <f t="shared" si="27"/>
        <v/>
      </c>
      <c r="BY165" s="60" t="str">
        <f t="shared" si="28"/>
        <v/>
      </c>
      <c r="BZ165" s="60" t="str">
        <f t="shared" si="29"/>
        <v/>
      </c>
      <c r="CA165" s="60" t="str">
        <f>IF(AND($A165&lt;&gt;"",$A165&lt;&gt;"Kérem válasszon!"),ViziPartner!C$73,"")</f>
        <v/>
      </c>
      <c r="CB165" s="107" t="str">
        <f>IF(AND($A165&lt;&gt;"",$A165&lt;&gt;"Kérem válasszon!"),ViziPartner!$C$74,"")</f>
        <v/>
      </c>
    </row>
    <row r="166" spans="5:80">
      <c r="E166" s="69"/>
      <c r="G166" s="60" t="str">
        <f t="shared" si="20"/>
        <v/>
      </c>
      <c r="H166" s="60" t="str">
        <f t="shared" si="21"/>
        <v/>
      </c>
      <c r="I166" s="129" t="str">
        <f t="shared" si="23"/>
        <v/>
      </c>
      <c r="J166" s="129" t="str">
        <f t="shared" si="24"/>
        <v/>
      </c>
      <c r="K166" s="104" t="str">
        <f t="shared" si="25"/>
        <v/>
      </c>
      <c r="O166" s="69" t="str">
        <f t="shared" si="22"/>
        <v/>
      </c>
      <c r="P166" s="60" t="str">
        <f>IF($C166&lt;&gt;"",ViziPartner!$C$9,"")</f>
        <v/>
      </c>
      <c r="Q166" s="60" t="str">
        <f>IF($C166&lt;&gt;"",ViziPartner!$C$10&amp;" "&amp;ViziPartner!$C$11&amp;" "&amp;ViziPartner!$C$12&amp;", "&amp;ViziPartner!$C$13,"")</f>
        <v/>
      </c>
      <c r="R166" s="60" t="str">
        <f>IF($C166&lt;&gt;"",ViziPartner!$C$9,"")</f>
        <v/>
      </c>
      <c r="S166" s="60" t="str">
        <f>IF($C166&lt;&gt;"",ViziPartner!$C$10&amp;" "&amp;ViziPartner!$C$11&amp;" "&amp;ViziPartner!$C$12&amp;", "&amp;ViziPartner!$C$13,"")</f>
        <v/>
      </c>
      <c r="AX166" s="104" t="str">
        <f t="shared" si="26"/>
        <v/>
      </c>
      <c r="BV166" s="60" t="str">
        <f>IF(AND($A166&lt;&gt;"",$A166&lt;&gt;"Kérem válasszon!"),ViziPartner!$C$9,"")</f>
        <v/>
      </c>
      <c r="BW166" s="60" t="str">
        <f>IF(AND($A166&lt;&gt;"",$A166&lt;&gt;"Kérem válasszon!"),ViziPartner!$C$8,"")</f>
        <v/>
      </c>
      <c r="BX166" s="60" t="str">
        <f t="shared" si="27"/>
        <v/>
      </c>
      <c r="BY166" s="60" t="str">
        <f t="shared" si="28"/>
        <v/>
      </c>
      <c r="BZ166" s="60" t="str">
        <f t="shared" si="29"/>
        <v/>
      </c>
      <c r="CA166" s="60" t="str">
        <f>IF(AND($A166&lt;&gt;"",$A166&lt;&gt;"Kérem válasszon!"),ViziPartner!C$73,"")</f>
        <v/>
      </c>
      <c r="CB166" s="107" t="str">
        <f>IF(AND($A166&lt;&gt;"",$A166&lt;&gt;"Kérem válasszon!"),ViziPartner!$C$74,"")</f>
        <v/>
      </c>
    </row>
    <row r="167" spans="5:80">
      <c r="E167" s="69"/>
      <c r="G167" s="60" t="str">
        <f t="shared" si="20"/>
        <v/>
      </c>
      <c r="H167" s="60" t="str">
        <f t="shared" si="21"/>
        <v/>
      </c>
      <c r="I167" s="129" t="str">
        <f t="shared" si="23"/>
        <v/>
      </c>
      <c r="J167" s="129" t="str">
        <f t="shared" si="24"/>
        <v/>
      </c>
      <c r="K167" s="104" t="str">
        <f t="shared" si="25"/>
        <v/>
      </c>
      <c r="O167" s="69" t="str">
        <f t="shared" si="22"/>
        <v/>
      </c>
      <c r="P167" s="60" t="str">
        <f>IF($C167&lt;&gt;"",ViziPartner!$C$9,"")</f>
        <v/>
      </c>
      <c r="Q167" s="60" t="str">
        <f>IF($C167&lt;&gt;"",ViziPartner!$C$10&amp;" "&amp;ViziPartner!$C$11&amp;" "&amp;ViziPartner!$C$12&amp;", "&amp;ViziPartner!$C$13,"")</f>
        <v/>
      </c>
      <c r="R167" s="60" t="str">
        <f>IF($C167&lt;&gt;"",ViziPartner!$C$9,"")</f>
        <v/>
      </c>
      <c r="S167" s="60" t="str">
        <f>IF($C167&lt;&gt;"",ViziPartner!$C$10&amp;" "&amp;ViziPartner!$C$11&amp;" "&amp;ViziPartner!$C$12&amp;", "&amp;ViziPartner!$C$13,"")</f>
        <v/>
      </c>
      <c r="AX167" s="104" t="str">
        <f t="shared" si="26"/>
        <v/>
      </c>
      <c r="BV167" s="60" t="str">
        <f>IF(AND($A167&lt;&gt;"",$A167&lt;&gt;"Kérem válasszon!"),ViziPartner!$C$9,"")</f>
        <v/>
      </c>
      <c r="BW167" s="60" t="str">
        <f>IF(AND($A167&lt;&gt;"",$A167&lt;&gt;"Kérem válasszon!"),ViziPartner!$C$8,"")</f>
        <v/>
      </c>
      <c r="BX167" s="60" t="str">
        <f t="shared" si="27"/>
        <v/>
      </c>
      <c r="BY167" s="60" t="str">
        <f t="shared" si="28"/>
        <v/>
      </c>
      <c r="BZ167" s="60" t="str">
        <f t="shared" si="29"/>
        <v/>
      </c>
      <c r="CA167" s="60" t="str">
        <f>IF(AND($A167&lt;&gt;"",$A167&lt;&gt;"Kérem válasszon!"),ViziPartner!C$73,"")</f>
        <v/>
      </c>
      <c r="CB167" s="107" t="str">
        <f>IF(AND($A167&lt;&gt;"",$A167&lt;&gt;"Kérem válasszon!"),ViziPartner!$C$74,"")</f>
        <v/>
      </c>
    </row>
    <row r="168" spans="5:80">
      <c r="E168" s="69"/>
      <c r="G168" s="60" t="str">
        <f t="shared" si="20"/>
        <v/>
      </c>
      <c r="H168" s="60" t="str">
        <f t="shared" si="21"/>
        <v/>
      </c>
      <c r="I168" s="129" t="str">
        <f t="shared" si="23"/>
        <v/>
      </c>
      <c r="J168" s="129" t="str">
        <f t="shared" si="24"/>
        <v/>
      </c>
      <c r="K168" s="104" t="str">
        <f t="shared" si="25"/>
        <v/>
      </c>
      <c r="O168" s="69" t="str">
        <f t="shared" si="22"/>
        <v/>
      </c>
      <c r="P168" s="60" t="str">
        <f>IF($C168&lt;&gt;"",ViziPartner!$C$9,"")</f>
        <v/>
      </c>
      <c r="Q168" s="60" t="str">
        <f>IF($C168&lt;&gt;"",ViziPartner!$C$10&amp;" "&amp;ViziPartner!$C$11&amp;" "&amp;ViziPartner!$C$12&amp;", "&amp;ViziPartner!$C$13,"")</f>
        <v/>
      </c>
      <c r="R168" s="60" t="str">
        <f>IF($C168&lt;&gt;"",ViziPartner!$C$9,"")</f>
        <v/>
      </c>
      <c r="S168" s="60" t="str">
        <f>IF($C168&lt;&gt;"",ViziPartner!$C$10&amp;" "&amp;ViziPartner!$C$11&amp;" "&amp;ViziPartner!$C$12&amp;", "&amp;ViziPartner!$C$13,"")</f>
        <v/>
      </c>
      <c r="AX168" s="104" t="str">
        <f t="shared" si="26"/>
        <v/>
      </c>
      <c r="BV168" s="60" t="str">
        <f>IF(AND($A168&lt;&gt;"",$A168&lt;&gt;"Kérem válasszon!"),ViziPartner!$C$9,"")</f>
        <v/>
      </c>
      <c r="BW168" s="60" t="str">
        <f>IF(AND($A168&lt;&gt;"",$A168&lt;&gt;"Kérem válasszon!"),ViziPartner!$C$8,"")</f>
        <v/>
      </c>
      <c r="BX168" s="60" t="str">
        <f t="shared" si="27"/>
        <v/>
      </c>
      <c r="BY168" s="60" t="str">
        <f t="shared" si="28"/>
        <v/>
      </c>
      <c r="BZ168" s="60" t="str">
        <f t="shared" si="29"/>
        <v/>
      </c>
      <c r="CA168" s="60" t="str">
        <f>IF(AND($A168&lt;&gt;"",$A168&lt;&gt;"Kérem válasszon!"),ViziPartner!C$73,"")</f>
        <v/>
      </c>
      <c r="CB168" s="107" t="str">
        <f>IF(AND($A168&lt;&gt;"",$A168&lt;&gt;"Kérem válasszon!"),ViziPartner!$C$74,"")</f>
        <v/>
      </c>
    </row>
    <row r="169" spans="5:80">
      <c r="E169" s="69"/>
      <c r="G169" s="60" t="str">
        <f t="shared" si="20"/>
        <v/>
      </c>
      <c r="H169" s="60" t="str">
        <f t="shared" si="21"/>
        <v/>
      </c>
      <c r="I169" s="129" t="str">
        <f t="shared" si="23"/>
        <v/>
      </c>
      <c r="J169" s="129" t="str">
        <f t="shared" si="24"/>
        <v/>
      </c>
      <c r="K169" s="104" t="str">
        <f t="shared" si="25"/>
        <v/>
      </c>
      <c r="O169" s="69" t="str">
        <f t="shared" si="22"/>
        <v/>
      </c>
      <c r="P169" s="60" t="str">
        <f>IF($C169&lt;&gt;"",ViziPartner!$C$9,"")</f>
        <v/>
      </c>
      <c r="Q169" s="60" t="str">
        <f>IF($C169&lt;&gt;"",ViziPartner!$C$10&amp;" "&amp;ViziPartner!$C$11&amp;" "&amp;ViziPartner!$C$12&amp;", "&amp;ViziPartner!$C$13,"")</f>
        <v/>
      </c>
      <c r="R169" s="60" t="str">
        <f>IF($C169&lt;&gt;"",ViziPartner!$C$9,"")</f>
        <v/>
      </c>
      <c r="S169" s="60" t="str">
        <f>IF($C169&lt;&gt;"",ViziPartner!$C$10&amp;" "&amp;ViziPartner!$C$11&amp;" "&amp;ViziPartner!$C$12&amp;", "&amp;ViziPartner!$C$13,"")</f>
        <v/>
      </c>
      <c r="AX169" s="104" t="str">
        <f t="shared" si="26"/>
        <v/>
      </c>
      <c r="BV169" s="60" t="str">
        <f>IF(AND($A169&lt;&gt;"",$A169&lt;&gt;"Kérem válasszon!"),ViziPartner!$C$9,"")</f>
        <v/>
      </c>
      <c r="BW169" s="60" t="str">
        <f>IF(AND($A169&lt;&gt;"",$A169&lt;&gt;"Kérem válasszon!"),ViziPartner!$C$8,"")</f>
        <v/>
      </c>
      <c r="BX169" s="60" t="str">
        <f t="shared" si="27"/>
        <v/>
      </c>
      <c r="BY169" s="60" t="str">
        <f t="shared" si="28"/>
        <v/>
      </c>
      <c r="BZ169" s="60" t="str">
        <f t="shared" si="29"/>
        <v/>
      </c>
      <c r="CA169" s="60" t="str">
        <f>IF(AND($A169&lt;&gt;"",$A169&lt;&gt;"Kérem válasszon!"),ViziPartner!C$73,"")</f>
        <v/>
      </c>
      <c r="CB169" s="107" t="str">
        <f>IF(AND($A169&lt;&gt;"",$A169&lt;&gt;"Kérem válasszon!"),ViziPartner!$C$74,"")</f>
        <v/>
      </c>
    </row>
    <row r="170" spans="5:80">
      <c r="E170" s="69"/>
      <c r="G170" s="60" t="str">
        <f t="shared" si="20"/>
        <v/>
      </c>
      <c r="H170" s="60" t="str">
        <f t="shared" si="21"/>
        <v/>
      </c>
      <c r="I170" s="129" t="str">
        <f t="shared" si="23"/>
        <v/>
      </c>
      <c r="J170" s="129" t="str">
        <f t="shared" si="24"/>
        <v/>
      </c>
      <c r="K170" s="104" t="str">
        <f t="shared" si="25"/>
        <v/>
      </c>
      <c r="O170" s="69" t="str">
        <f t="shared" si="22"/>
        <v/>
      </c>
      <c r="P170" s="60" t="str">
        <f>IF($C170&lt;&gt;"",ViziPartner!$C$9,"")</f>
        <v/>
      </c>
      <c r="Q170" s="60" t="str">
        <f>IF($C170&lt;&gt;"",ViziPartner!$C$10&amp;" "&amp;ViziPartner!$C$11&amp;" "&amp;ViziPartner!$C$12&amp;", "&amp;ViziPartner!$C$13,"")</f>
        <v/>
      </c>
      <c r="R170" s="60" t="str">
        <f>IF($C170&lt;&gt;"",ViziPartner!$C$9,"")</f>
        <v/>
      </c>
      <c r="S170" s="60" t="str">
        <f>IF($C170&lt;&gt;"",ViziPartner!$C$10&amp;" "&amp;ViziPartner!$C$11&amp;" "&amp;ViziPartner!$C$12&amp;", "&amp;ViziPartner!$C$13,"")</f>
        <v/>
      </c>
      <c r="AX170" s="104" t="str">
        <f t="shared" si="26"/>
        <v/>
      </c>
      <c r="BV170" s="60" t="str">
        <f>IF(AND($A170&lt;&gt;"",$A170&lt;&gt;"Kérem válasszon!"),ViziPartner!$C$9,"")</f>
        <v/>
      </c>
      <c r="BW170" s="60" t="str">
        <f>IF(AND($A170&lt;&gt;"",$A170&lt;&gt;"Kérem válasszon!"),ViziPartner!$C$8,"")</f>
        <v/>
      </c>
      <c r="BX170" s="60" t="str">
        <f t="shared" si="27"/>
        <v/>
      </c>
      <c r="BY170" s="60" t="str">
        <f t="shared" si="28"/>
        <v/>
      </c>
      <c r="BZ170" s="60" t="str">
        <f t="shared" si="29"/>
        <v/>
      </c>
      <c r="CA170" s="60" t="str">
        <f>IF(AND($A170&lt;&gt;"",$A170&lt;&gt;"Kérem válasszon!"),ViziPartner!C$73,"")</f>
        <v/>
      </c>
      <c r="CB170" s="107" t="str">
        <f>IF(AND($A170&lt;&gt;"",$A170&lt;&gt;"Kérem válasszon!"),ViziPartner!$C$74,"")</f>
        <v/>
      </c>
    </row>
    <row r="171" spans="5:80">
      <c r="E171" s="69"/>
      <c r="G171" s="60" t="str">
        <f t="shared" si="20"/>
        <v/>
      </c>
      <c r="H171" s="60" t="str">
        <f t="shared" si="21"/>
        <v/>
      </c>
      <c r="I171" s="129" t="str">
        <f t="shared" si="23"/>
        <v/>
      </c>
      <c r="J171" s="129" t="str">
        <f t="shared" si="24"/>
        <v/>
      </c>
      <c r="K171" s="104" t="str">
        <f t="shared" si="25"/>
        <v/>
      </c>
      <c r="O171" s="69" t="str">
        <f t="shared" si="22"/>
        <v/>
      </c>
      <c r="P171" s="60" t="str">
        <f>IF($C171&lt;&gt;"",ViziPartner!$C$9,"")</f>
        <v/>
      </c>
      <c r="Q171" s="60" t="str">
        <f>IF($C171&lt;&gt;"",ViziPartner!$C$10&amp;" "&amp;ViziPartner!$C$11&amp;" "&amp;ViziPartner!$C$12&amp;", "&amp;ViziPartner!$C$13,"")</f>
        <v/>
      </c>
      <c r="R171" s="60" t="str">
        <f>IF($C171&lt;&gt;"",ViziPartner!$C$9,"")</f>
        <v/>
      </c>
      <c r="S171" s="60" t="str">
        <f>IF($C171&lt;&gt;"",ViziPartner!$C$10&amp;" "&amp;ViziPartner!$C$11&amp;" "&amp;ViziPartner!$C$12&amp;", "&amp;ViziPartner!$C$13,"")</f>
        <v/>
      </c>
      <c r="AX171" s="104" t="str">
        <f t="shared" si="26"/>
        <v/>
      </c>
      <c r="BV171" s="60" t="str">
        <f>IF(AND($A171&lt;&gt;"",$A171&lt;&gt;"Kérem válasszon!"),ViziPartner!$C$9,"")</f>
        <v/>
      </c>
      <c r="BW171" s="60" t="str">
        <f>IF(AND($A171&lt;&gt;"",$A171&lt;&gt;"Kérem válasszon!"),ViziPartner!$C$8,"")</f>
        <v/>
      </c>
      <c r="BX171" s="60" t="str">
        <f t="shared" si="27"/>
        <v/>
      </c>
      <c r="BY171" s="60" t="str">
        <f t="shared" si="28"/>
        <v/>
      </c>
      <c r="BZ171" s="60" t="str">
        <f t="shared" si="29"/>
        <v/>
      </c>
      <c r="CA171" s="60" t="str">
        <f>IF(AND($A171&lt;&gt;"",$A171&lt;&gt;"Kérem válasszon!"),ViziPartner!C$73,"")</f>
        <v/>
      </c>
      <c r="CB171" s="107" t="str">
        <f>IF(AND($A171&lt;&gt;"",$A171&lt;&gt;"Kérem válasszon!"),ViziPartner!$C$74,"")</f>
        <v/>
      </c>
    </row>
    <row r="172" spans="5:80">
      <c r="E172" s="69"/>
      <c r="G172" s="60" t="str">
        <f t="shared" si="20"/>
        <v/>
      </c>
      <c r="H172" s="60" t="str">
        <f t="shared" si="21"/>
        <v/>
      </c>
      <c r="I172" s="129" t="str">
        <f t="shared" si="23"/>
        <v/>
      </c>
      <c r="J172" s="129" t="str">
        <f t="shared" si="24"/>
        <v/>
      </c>
      <c r="K172" s="104" t="str">
        <f t="shared" si="25"/>
        <v/>
      </c>
      <c r="O172" s="69" t="str">
        <f t="shared" si="22"/>
        <v/>
      </c>
      <c r="P172" s="60" t="str">
        <f>IF($C172&lt;&gt;"",ViziPartner!$C$9,"")</f>
        <v/>
      </c>
      <c r="Q172" s="60" t="str">
        <f>IF($C172&lt;&gt;"",ViziPartner!$C$10&amp;" "&amp;ViziPartner!$C$11&amp;" "&amp;ViziPartner!$C$12&amp;", "&amp;ViziPartner!$C$13,"")</f>
        <v/>
      </c>
      <c r="R172" s="60" t="str">
        <f>IF($C172&lt;&gt;"",ViziPartner!$C$9,"")</f>
        <v/>
      </c>
      <c r="S172" s="60" t="str">
        <f>IF($C172&lt;&gt;"",ViziPartner!$C$10&amp;" "&amp;ViziPartner!$C$11&amp;" "&amp;ViziPartner!$C$12&amp;", "&amp;ViziPartner!$C$13,"")</f>
        <v/>
      </c>
      <c r="AX172" s="104" t="str">
        <f t="shared" si="26"/>
        <v/>
      </c>
      <c r="BV172" s="60" t="str">
        <f>IF(AND($A172&lt;&gt;"",$A172&lt;&gt;"Kérem válasszon!"),ViziPartner!$C$9,"")</f>
        <v/>
      </c>
      <c r="BW172" s="60" t="str">
        <f>IF(AND($A172&lt;&gt;"",$A172&lt;&gt;"Kérem válasszon!"),ViziPartner!$C$8,"")</f>
        <v/>
      </c>
      <c r="BX172" s="60" t="str">
        <f t="shared" si="27"/>
        <v/>
      </c>
      <c r="BY172" s="60" t="str">
        <f t="shared" si="28"/>
        <v/>
      </c>
      <c r="BZ172" s="60" t="str">
        <f t="shared" si="29"/>
        <v/>
      </c>
      <c r="CA172" s="60" t="str">
        <f>IF(AND($A172&lt;&gt;"",$A172&lt;&gt;"Kérem válasszon!"),ViziPartner!C$73,"")</f>
        <v/>
      </c>
      <c r="CB172" s="107" t="str">
        <f>IF(AND($A172&lt;&gt;"",$A172&lt;&gt;"Kérem válasszon!"),ViziPartner!$C$74,"")</f>
        <v/>
      </c>
    </row>
    <row r="173" spans="5:80">
      <c r="E173" s="69"/>
      <c r="G173" s="60" t="str">
        <f t="shared" si="20"/>
        <v/>
      </c>
      <c r="H173" s="60" t="str">
        <f t="shared" si="21"/>
        <v/>
      </c>
      <c r="I173" s="129" t="str">
        <f t="shared" si="23"/>
        <v/>
      </c>
      <c r="J173" s="129" t="str">
        <f t="shared" si="24"/>
        <v/>
      </c>
      <c r="K173" s="104" t="str">
        <f t="shared" si="25"/>
        <v/>
      </c>
      <c r="O173" s="69" t="str">
        <f t="shared" si="22"/>
        <v/>
      </c>
      <c r="P173" s="60" t="str">
        <f>IF($C173&lt;&gt;"",ViziPartner!$C$9,"")</f>
        <v/>
      </c>
      <c r="Q173" s="60" t="str">
        <f>IF($C173&lt;&gt;"",ViziPartner!$C$10&amp;" "&amp;ViziPartner!$C$11&amp;" "&amp;ViziPartner!$C$12&amp;", "&amp;ViziPartner!$C$13,"")</f>
        <v/>
      </c>
      <c r="R173" s="60" t="str">
        <f>IF($C173&lt;&gt;"",ViziPartner!$C$9,"")</f>
        <v/>
      </c>
      <c r="S173" s="60" t="str">
        <f>IF($C173&lt;&gt;"",ViziPartner!$C$10&amp;" "&amp;ViziPartner!$C$11&amp;" "&amp;ViziPartner!$C$12&amp;", "&amp;ViziPartner!$C$13,"")</f>
        <v/>
      </c>
      <c r="AX173" s="104" t="str">
        <f t="shared" si="26"/>
        <v/>
      </c>
      <c r="BV173" s="60" t="str">
        <f>IF(AND($A173&lt;&gt;"",$A173&lt;&gt;"Kérem válasszon!"),ViziPartner!$C$9,"")</f>
        <v/>
      </c>
      <c r="BW173" s="60" t="str">
        <f>IF(AND($A173&lt;&gt;"",$A173&lt;&gt;"Kérem válasszon!"),ViziPartner!$C$8,"")</f>
        <v/>
      </c>
      <c r="BX173" s="60" t="str">
        <f t="shared" si="27"/>
        <v/>
      </c>
      <c r="BY173" s="60" t="str">
        <f t="shared" si="28"/>
        <v/>
      </c>
      <c r="BZ173" s="60" t="str">
        <f t="shared" si="29"/>
        <v/>
      </c>
      <c r="CA173" s="60" t="str">
        <f>IF(AND($A173&lt;&gt;"",$A173&lt;&gt;"Kérem válasszon!"),ViziPartner!C$73,"")</f>
        <v/>
      </c>
      <c r="CB173" s="107" t="str">
        <f>IF(AND($A173&lt;&gt;"",$A173&lt;&gt;"Kérem válasszon!"),ViziPartner!$C$74,"")</f>
        <v/>
      </c>
    </row>
    <row r="174" spans="5:80">
      <c r="E174" s="69"/>
      <c r="G174" s="60" t="str">
        <f t="shared" si="20"/>
        <v/>
      </c>
      <c r="H174" s="60" t="str">
        <f t="shared" si="21"/>
        <v/>
      </c>
      <c r="I174" s="129" t="str">
        <f t="shared" si="23"/>
        <v/>
      </c>
      <c r="J174" s="129" t="str">
        <f t="shared" si="24"/>
        <v/>
      </c>
      <c r="K174" s="104" t="str">
        <f t="shared" si="25"/>
        <v/>
      </c>
      <c r="O174" s="69" t="str">
        <f t="shared" si="22"/>
        <v/>
      </c>
      <c r="P174" s="60" t="str">
        <f>IF($C174&lt;&gt;"",ViziPartner!$C$9,"")</f>
        <v/>
      </c>
      <c r="Q174" s="60" t="str">
        <f>IF($C174&lt;&gt;"",ViziPartner!$C$10&amp;" "&amp;ViziPartner!$C$11&amp;" "&amp;ViziPartner!$C$12&amp;", "&amp;ViziPartner!$C$13,"")</f>
        <v/>
      </c>
      <c r="R174" s="60" t="str">
        <f>IF($C174&lt;&gt;"",ViziPartner!$C$9,"")</f>
        <v/>
      </c>
      <c r="S174" s="60" t="str">
        <f>IF($C174&lt;&gt;"",ViziPartner!$C$10&amp;" "&amp;ViziPartner!$C$11&amp;" "&amp;ViziPartner!$C$12&amp;", "&amp;ViziPartner!$C$13,"")</f>
        <v/>
      </c>
      <c r="AX174" s="104" t="str">
        <f t="shared" si="26"/>
        <v/>
      </c>
      <c r="BV174" s="60" t="str">
        <f>IF(AND($A174&lt;&gt;"",$A174&lt;&gt;"Kérem válasszon!"),ViziPartner!$C$9,"")</f>
        <v/>
      </c>
      <c r="BW174" s="60" t="str">
        <f>IF(AND($A174&lt;&gt;"",$A174&lt;&gt;"Kérem válasszon!"),ViziPartner!$C$8,"")</f>
        <v/>
      </c>
      <c r="BX174" s="60" t="str">
        <f t="shared" si="27"/>
        <v/>
      </c>
      <c r="BY174" s="60" t="str">
        <f t="shared" si="28"/>
        <v/>
      </c>
      <c r="BZ174" s="60" t="str">
        <f t="shared" si="29"/>
        <v/>
      </c>
      <c r="CA174" s="60" t="str">
        <f>IF(AND($A174&lt;&gt;"",$A174&lt;&gt;"Kérem válasszon!"),ViziPartner!C$73,"")</f>
        <v/>
      </c>
      <c r="CB174" s="107" t="str">
        <f>IF(AND($A174&lt;&gt;"",$A174&lt;&gt;"Kérem válasszon!"),ViziPartner!$C$74,"")</f>
        <v/>
      </c>
    </row>
    <row r="175" spans="5:80">
      <c r="E175" s="69"/>
      <c r="G175" s="60" t="str">
        <f t="shared" si="20"/>
        <v/>
      </c>
      <c r="H175" s="60" t="str">
        <f t="shared" si="21"/>
        <v/>
      </c>
      <c r="I175" s="129" t="str">
        <f t="shared" si="23"/>
        <v/>
      </c>
      <c r="J175" s="129" t="str">
        <f t="shared" si="24"/>
        <v/>
      </c>
      <c r="K175" s="104" t="str">
        <f t="shared" si="25"/>
        <v/>
      </c>
      <c r="O175" s="69" t="str">
        <f t="shared" si="22"/>
        <v/>
      </c>
      <c r="P175" s="60" t="str">
        <f>IF($C175&lt;&gt;"",ViziPartner!$C$9,"")</f>
        <v/>
      </c>
      <c r="Q175" s="60" t="str">
        <f>IF($C175&lt;&gt;"",ViziPartner!$C$10&amp;" "&amp;ViziPartner!$C$11&amp;" "&amp;ViziPartner!$C$12&amp;", "&amp;ViziPartner!$C$13,"")</f>
        <v/>
      </c>
      <c r="R175" s="60" t="str">
        <f>IF($C175&lt;&gt;"",ViziPartner!$C$9,"")</f>
        <v/>
      </c>
      <c r="S175" s="60" t="str">
        <f>IF($C175&lt;&gt;"",ViziPartner!$C$10&amp;" "&amp;ViziPartner!$C$11&amp;" "&amp;ViziPartner!$C$12&amp;", "&amp;ViziPartner!$C$13,"")</f>
        <v/>
      </c>
      <c r="AX175" s="104" t="str">
        <f t="shared" si="26"/>
        <v/>
      </c>
      <c r="BV175" s="60" t="str">
        <f>IF(AND($A175&lt;&gt;"",$A175&lt;&gt;"Kérem válasszon!"),ViziPartner!$C$9,"")</f>
        <v/>
      </c>
      <c r="BW175" s="60" t="str">
        <f>IF(AND($A175&lt;&gt;"",$A175&lt;&gt;"Kérem válasszon!"),ViziPartner!$C$8,"")</f>
        <v/>
      </c>
      <c r="BX175" s="60" t="str">
        <f t="shared" si="27"/>
        <v/>
      </c>
      <c r="BY175" s="60" t="str">
        <f t="shared" si="28"/>
        <v/>
      </c>
      <c r="BZ175" s="60" t="str">
        <f t="shared" si="29"/>
        <v/>
      </c>
      <c r="CA175" s="60" t="str">
        <f>IF(AND($A175&lt;&gt;"",$A175&lt;&gt;"Kérem válasszon!"),ViziPartner!C$73,"")</f>
        <v/>
      </c>
      <c r="CB175" s="107" t="str">
        <f>IF(AND($A175&lt;&gt;"",$A175&lt;&gt;"Kérem válasszon!"),ViziPartner!$C$74,"")</f>
        <v/>
      </c>
    </row>
    <row r="176" spans="5:80">
      <c r="E176" s="69"/>
      <c r="G176" s="60" t="str">
        <f t="shared" si="20"/>
        <v/>
      </c>
      <c r="H176" s="60" t="str">
        <f t="shared" si="21"/>
        <v/>
      </c>
      <c r="I176" s="129" t="str">
        <f t="shared" si="23"/>
        <v/>
      </c>
      <c r="J176" s="129" t="str">
        <f t="shared" si="24"/>
        <v/>
      </c>
      <c r="K176" s="104" t="str">
        <f t="shared" si="25"/>
        <v/>
      </c>
      <c r="O176" s="69" t="str">
        <f t="shared" si="22"/>
        <v/>
      </c>
      <c r="P176" s="60" t="str">
        <f>IF($C176&lt;&gt;"",ViziPartner!$C$9,"")</f>
        <v/>
      </c>
      <c r="Q176" s="60" t="str">
        <f>IF($C176&lt;&gt;"",ViziPartner!$C$10&amp;" "&amp;ViziPartner!$C$11&amp;" "&amp;ViziPartner!$C$12&amp;", "&amp;ViziPartner!$C$13,"")</f>
        <v/>
      </c>
      <c r="R176" s="60" t="str">
        <f>IF($C176&lt;&gt;"",ViziPartner!$C$9,"")</f>
        <v/>
      </c>
      <c r="S176" s="60" t="str">
        <f>IF($C176&lt;&gt;"",ViziPartner!$C$10&amp;" "&amp;ViziPartner!$C$11&amp;" "&amp;ViziPartner!$C$12&amp;", "&amp;ViziPartner!$C$13,"")</f>
        <v/>
      </c>
      <c r="AX176" s="104" t="str">
        <f t="shared" si="26"/>
        <v/>
      </c>
      <c r="BV176" s="60" t="str">
        <f>IF(AND($A176&lt;&gt;"",$A176&lt;&gt;"Kérem válasszon!"),ViziPartner!$C$9,"")</f>
        <v/>
      </c>
      <c r="BW176" s="60" t="str">
        <f>IF(AND($A176&lt;&gt;"",$A176&lt;&gt;"Kérem válasszon!"),ViziPartner!$C$8,"")</f>
        <v/>
      </c>
      <c r="BX176" s="60" t="str">
        <f t="shared" si="27"/>
        <v/>
      </c>
      <c r="BY176" s="60" t="str">
        <f t="shared" si="28"/>
        <v/>
      </c>
      <c r="BZ176" s="60" t="str">
        <f t="shared" si="29"/>
        <v/>
      </c>
      <c r="CA176" s="60" t="str">
        <f>IF(AND($A176&lt;&gt;"",$A176&lt;&gt;"Kérem válasszon!"),ViziPartner!C$73,"")</f>
        <v/>
      </c>
      <c r="CB176" s="107" t="str">
        <f>IF(AND($A176&lt;&gt;"",$A176&lt;&gt;"Kérem válasszon!"),ViziPartner!$C$74,"")</f>
        <v/>
      </c>
    </row>
    <row r="177" spans="5:80">
      <c r="E177" s="69"/>
      <c r="G177" s="60" t="str">
        <f t="shared" si="20"/>
        <v/>
      </c>
      <c r="H177" s="60" t="str">
        <f t="shared" si="21"/>
        <v/>
      </c>
      <c r="I177" s="129" t="str">
        <f t="shared" si="23"/>
        <v/>
      </c>
      <c r="J177" s="129" t="str">
        <f t="shared" si="24"/>
        <v/>
      </c>
      <c r="K177" s="104" t="str">
        <f t="shared" si="25"/>
        <v/>
      </c>
      <c r="O177" s="69" t="str">
        <f t="shared" si="22"/>
        <v/>
      </c>
      <c r="P177" s="60" t="str">
        <f>IF($C177&lt;&gt;"",ViziPartner!$C$9,"")</f>
        <v/>
      </c>
      <c r="Q177" s="60" t="str">
        <f>IF($C177&lt;&gt;"",ViziPartner!$C$10&amp;" "&amp;ViziPartner!$C$11&amp;" "&amp;ViziPartner!$C$12&amp;", "&amp;ViziPartner!$C$13,"")</f>
        <v/>
      </c>
      <c r="R177" s="60" t="str">
        <f>IF($C177&lt;&gt;"",ViziPartner!$C$9,"")</f>
        <v/>
      </c>
      <c r="S177" s="60" t="str">
        <f>IF($C177&lt;&gt;"",ViziPartner!$C$10&amp;" "&amp;ViziPartner!$C$11&amp;" "&amp;ViziPartner!$C$12&amp;", "&amp;ViziPartner!$C$13,"")</f>
        <v/>
      </c>
      <c r="AX177" s="104" t="str">
        <f t="shared" si="26"/>
        <v/>
      </c>
      <c r="BV177" s="60" t="str">
        <f>IF(AND($A177&lt;&gt;"",$A177&lt;&gt;"Kérem válasszon!"),ViziPartner!$C$9,"")</f>
        <v/>
      </c>
      <c r="BW177" s="60" t="str">
        <f>IF(AND($A177&lt;&gt;"",$A177&lt;&gt;"Kérem válasszon!"),ViziPartner!$C$8,"")</f>
        <v/>
      </c>
      <c r="BX177" s="60" t="str">
        <f t="shared" si="27"/>
        <v/>
      </c>
      <c r="BY177" s="60" t="str">
        <f t="shared" si="28"/>
        <v/>
      </c>
      <c r="BZ177" s="60" t="str">
        <f t="shared" si="29"/>
        <v/>
      </c>
      <c r="CA177" s="60" t="str">
        <f>IF(AND($A177&lt;&gt;"",$A177&lt;&gt;"Kérem válasszon!"),ViziPartner!C$73,"")</f>
        <v/>
      </c>
      <c r="CB177" s="107" t="str">
        <f>IF(AND($A177&lt;&gt;"",$A177&lt;&gt;"Kérem válasszon!"),ViziPartner!$C$74,"")</f>
        <v/>
      </c>
    </row>
    <row r="178" spans="5:80">
      <c r="E178" s="69"/>
      <c r="G178" s="60" t="str">
        <f t="shared" si="20"/>
        <v/>
      </c>
      <c r="H178" s="60" t="str">
        <f t="shared" si="21"/>
        <v/>
      </c>
      <c r="I178" s="129" t="str">
        <f t="shared" si="23"/>
        <v/>
      </c>
      <c r="J178" s="129" t="str">
        <f t="shared" si="24"/>
        <v/>
      </c>
      <c r="K178" s="104" t="str">
        <f t="shared" si="25"/>
        <v/>
      </c>
      <c r="O178" s="69" t="str">
        <f t="shared" si="22"/>
        <v/>
      </c>
      <c r="P178" s="60" t="str">
        <f>IF($C178&lt;&gt;"",ViziPartner!$C$9,"")</f>
        <v/>
      </c>
      <c r="Q178" s="60" t="str">
        <f>IF($C178&lt;&gt;"",ViziPartner!$C$10&amp;" "&amp;ViziPartner!$C$11&amp;" "&amp;ViziPartner!$C$12&amp;", "&amp;ViziPartner!$C$13,"")</f>
        <v/>
      </c>
      <c r="R178" s="60" t="str">
        <f>IF($C178&lt;&gt;"",ViziPartner!$C$9,"")</f>
        <v/>
      </c>
      <c r="S178" s="60" t="str">
        <f>IF($C178&lt;&gt;"",ViziPartner!$C$10&amp;" "&amp;ViziPartner!$C$11&amp;" "&amp;ViziPartner!$C$12&amp;", "&amp;ViziPartner!$C$13,"")</f>
        <v/>
      </c>
      <c r="AX178" s="104" t="str">
        <f t="shared" si="26"/>
        <v/>
      </c>
      <c r="BV178" s="60" t="str">
        <f>IF(AND($A178&lt;&gt;"",$A178&lt;&gt;"Kérem válasszon!"),ViziPartner!$C$9,"")</f>
        <v/>
      </c>
      <c r="BW178" s="60" t="str">
        <f>IF(AND($A178&lt;&gt;"",$A178&lt;&gt;"Kérem válasszon!"),ViziPartner!$C$8,"")</f>
        <v/>
      </c>
      <c r="BX178" s="60" t="str">
        <f t="shared" si="27"/>
        <v/>
      </c>
      <c r="BY178" s="60" t="str">
        <f t="shared" si="28"/>
        <v/>
      </c>
      <c r="BZ178" s="60" t="str">
        <f t="shared" si="29"/>
        <v/>
      </c>
      <c r="CA178" s="60" t="str">
        <f>IF(AND($A178&lt;&gt;"",$A178&lt;&gt;"Kérem válasszon!"),ViziPartner!C$73,"")</f>
        <v/>
      </c>
      <c r="CB178" s="107" t="str">
        <f>IF(AND($A178&lt;&gt;"",$A178&lt;&gt;"Kérem válasszon!"),ViziPartner!$C$74,"")</f>
        <v/>
      </c>
    </row>
    <row r="179" spans="5:80">
      <c r="E179" s="69"/>
      <c r="G179" s="60" t="str">
        <f t="shared" si="20"/>
        <v/>
      </c>
      <c r="H179" s="60" t="str">
        <f t="shared" si="21"/>
        <v/>
      </c>
      <c r="I179" s="129" t="str">
        <f t="shared" si="23"/>
        <v/>
      </c>
      <c r="J179" s="129" t="str">
        <f t="shared" si="24"/>
        <v/>
      </c>
      <c r="K179" s="104" t="str">
        <f t="shared" si="25"/>
        <v/>
      </c>
      <c r="O179" s="69" t="str">
        <f t="shared" si="22"/>
        <v/>
      </c>
      <c r="P179" s="60" t="str">
        <f>IF($C179&lt;&gt;"",ViziPartner!$C$9,"")</f>
        <v/>
      </c>
      <c r="Q179" s="60" t="str">
        <f>IF($C179&lt;&gt;"",ViziPartner!$C$10&amp;" "&amp;ViziPartner!$C$11&amp;" "&amp;ViziPartner!$C$12&amp;", "&amp;ViziPartner!$C$13,"")</f>
        <v/>
      </c>
      <c r="R179" s="60" t="str">
        <f>IF($C179&lt;&gt;"",ViziPartner!$C$9,"")</f>
        <v/>
      </c>
      <c r="S179" s="60" t="str">
        <f>IF($C179&lt;&gt;"",ViziPartner!$C$10&amp;" "&amp;ViziPartner!$C$11&amp;" "&amp;ViziPartner!$C$12&amp;", "&amp;ViziPartner!$C$13,"")</f>
        <v/>
      </c>
      <c r="AX179" s="104" t="str">
        <f t="shared" si="26"/>
        <v/>
      </c>
      <c r="BV179" s="60" t="str">
        <f>IF(AND($A179&lt;&gt;"",$A179&lt;&gt;"Kérem válasszon!"),ViziPartner!$C$9,"")</f>
        <v/>
      </c>
      <c r="BW179" s="60" t="str">
        <f>IF(AND($A179&lt;&gt;"",$A179&lt;&gt;"Kérem válasszon!"),ViziPartner!$C$8,"")</f>
        <v/>
      </c>
      <c r="BX179" s="60" t="str">
        <f t="shared" si="27"/>
        <v/>
      </c>
      <c r="BY179" s="60" t="str">
        <f t="shared" si="28"/>
        <v/>
      </c>
      <c r="BZ179" s="60" t="str">
        <f t="shared" si="29"/>
        <v/>
      </c>
      <c r="CA179" s="60" t="str">
        <f>IF(AND($A179&lt;&gt;"",$A179&lt;&gt;"Kérem válasszon!"),ViziPartner!C$73,"")</f>
        <v/>
      </c>
      <c r="CB179" s="107" t="str">
        <f>IF(AND($A179&lt;&gt;"",$A179&lt;&gt;"Kérem válasszon!"),ViziPartner!$C$74,"")</f>
        <v/>
      </c>
    </row>
    <row r="180" spans="5:80">
      <c r="E180" s="69"/>
      <c r="G180" s="60" t="str">
        <f t="shared" si="20"/>
        <v/>
      </c>
      <c r="H180" s="60" t="str">
        <f t="shared" si="21"/>
        <v/>
      </c>
      <c r="I180" s="129" t="str">
        <f t="shared" si="23"/>
        <v/>
      </c>
      <c r="J180" s="129" t="str">
        <f t="shared" si="24"/>
        <v/>
      </c>
      <c r="K180" s="104" t="str">
        <f t="shared" si="25"/>
        <v/>
      </c>
      <c r="O180" s="69" t="str">
        <f t="shared" si="22"/>
        <v/>
      </c>
      <c r="P180" s="60" t="str">
        <f>IF($C180&lt;&gt;"",ViziPartner!$C$9,"")</f>
        <v/>
      </c>
      <c r="Q180" s="60" t="str">
        <f>IF($C180&lt;&gt;"",ViziPartner!$C$10&amp;" "&amp;ViziPartner!$C$11&amp;" "&amp;ViziPartner!$C$12&amp;", "&amp;ViziPartner!$C$13,"")</f>
        <v/>
      </c>
      <c r="R180" s="60" t="str">
        <f>IF($C180&lt;&gt;"",ViziPartner!$C$9,"")</f>
        <v/>
      </c>
      <c r="S180" s="60" t="str">
        <f>IF($C180&lt;&gt;"",ViziPartner!$C$10&amp;" "&amp;ViziPartner!$C$11&amp;" "&amp;ViziPartner!$C$12&amp;", "&amp;ViziPartner!$C$13,"")</f>
        <v/>
      </c>
      <c r="AX180" s="104" t="str">
        <f t="shared" si="26"/>
        <v/>
      </c>
      <c r="BV180" s="60" t="str">
        <f>IF(AND($A180&lt;&gt;"",$A180&lt;&gt;"Kérem válasszon!"),ViziPartner!$C$9,"")</f>
        <v/>
      </c>
      <c r="BW180" s="60" t="str">
        <f>IF(AND($A180&lt;&gt;"",$A180&lt;&gt;"Kérem válasszon!"),ViziPartner!$C$8,"")</f>
        <v/>
      </c>
      <c r="BX180" s="60" t="str">
        <f t="shared" si="27"/>
        <v/>
      </c>
      <c r="BY180" s="60" t="str">
        <f t="shared" si="28"/>
        <v/>
      </c>
      <c r="BZ180" s="60" t="str">
        <f t="shared" si="29"/>
        <v/>
      </c>
      <c r="CA180" s="60" t="str">
        <f>IF(AND($A180&lt;&gt;"",$A180&lt;&gt;"Kérem válasszon!"),ViziPartner!C$73,"")</f>
        <v/>
      </c>
      <c r="CB180" s="107" t="str">
        <f>IF(AND($A180&lt;&gt;"",$A180&lt;&gt;"Kérem válasszon!"),ViziPartner!$C$74,"")</f>
        <v/>
      </c>
    </row>
    <row r="181" spans="5:80">
      <c r="E181" s="69"/>
      <c r="G181" s="60" t="str">
        <f t="shared" si="20"/>
        <v/>
      </c>
      <c r="H181" s="60" t="str">
        <f t="shared" si="21"/>
        <v/>
      </c>
      <c r="I181" s="129" t="str">
        <f t="shared" si="23"/>
        <v/>
      </c>
      <c r="J181" s="129" t="str">
        <f t="shared" si="24"/>
        <v/>
      </c>
      <c r="K181" s="104" t="str">
        <f t="shared" si="25"/>
        <v/>
      </c>
      <c r="O181" s="69" t="str">
        <f t="shared" si="22"/>
        <v/>
      </c>
      <c r="P181" s="60" t="str">
        <f>IF($C181&lt;&gt;"",ViziPartner!$C$9,"")</f>
        <v/>
      </c>
      <c r="Q181" s="60" t="str">
        <f>IF($C181&lt;&gt;"",ViziPartner!$C$10&amp;" "&amp;ViziPartner!$C$11&amp;" "&amp;ViziPartner!$C$12&amp;", "&amp;ViziPartner!$C$13,"")</f>
        <v/>
      </c>
      <c r="R181" s="60" t="str">
        <f>IF($C181&lt;&gt;"",ViziPartner!$C$9,"")</f>
        <v/>
      </c>
      <c r="S181" s="60" t="str">
        <f>IF($C181&lt;&gt;"",ViziPartner!$C$10&amp;" "&amp;ViziPartner!$C$11&amp;" "&amp;ViziPartner!$C$12&amp;", "&amp;ViziPartner!$C$13,"")</f>
        <v/>
      </c>
      <c r="AX181" s="104" t="str">
        <f t="shared" si="26"/>
        <v/>
      </c>
      <c r="BV181" s="60" t="str">
        <f>IF(AND($A181&lt;&gt;"",$A181&lt;&gt;"Kérem válasszon!"),ViziPartner!$C$9,"")</f>
        <v/>
      </c>
      <c r="BW181" s="60" t="str">
        <f>IF(AND($A181&lt;&gt;"",$A181&lt;&gt;"Kérem válasszon!"),ViziPartner!$C$8,"")</f>
        <v/>
      </c>
      <c r="BX181" s="60" t="str">
        <f t="shared" si="27"/>
        <v/>
      </c>
      <c r="BY181" s="60" t="str">
        <f t="shared" si="28"/>
        <v/>
      </c>
      <c r="BZ181" s="60" t="str">
        <f t="shared" si="29"/>
        <v/>
      </c>
      <c r="CA181" s="60" t="str">
        <f>IF(AND($A181&lt;&gt;"",$A181&lt;&gt;"Kérem válasszon!"),ViziPartner!C$73,"")</f>
        <v/>
      </c>
      <c r="CB181" s="107" t="str">
        <f>IF(AND($A181&lt;&gt;"",$A181&lt;&gt;"Kérem válasszon!"),ViziPartner!$C$74,"")</f>
        <v/>
      </c>
    </row>
    <row r="182" spans="5:80">
      <c r="E182" s="69"/>
      <c r="G182" s="60" t="str">
        <f t="shared" si="20"/>
        <v/>
      </c>
      <c r="H182" s="60" t="str">
        <f t="shared" si="21"/>
        <v/>
      </c>
      <c r="I182" s="129" t="str">
        <f t="shared" si="23"/>
        <v/>
      </c>
      <c r="J182" s="129" t="str">
        <f t="shared" si="24"/>
        <v/>
      </c>
      <c r="K182" s="104" t="str">
        <f t="shared" si="25"/>
        <v/>
      </c>
      <c r="O182" s="69" t="str">
        <f t="shared" si="22"/>
        <v/>
      </c>
      <c r="P182" s="60" t="str">
        <f>IF($C182&lt;&gt;"",ViziPartner!$C$9,"")</f>
        <v/>
      </c>
      <c r="Q182" s="60" t="str">
        <f>IF($C182&lt;&gt;"",ViziPartner!$C$10&amp;" "&amp;ViziPartner!$C$11&amp;" "&amp;ViziPartner!$C$12&amp;", "&amp;ViziPartner!$C$13,"")</f>
        <v/>
      </c>
      <c r="R182" s="60" t="str">
        <f>IF($C182&lt;&gt;"",ViziPartner!$C$9,"")</f>
        <v/>
      </c>
      <c r="S182" s="60" t="str">
        <f>IF($C182&lt;&gt;"",ViziPartner!$C$10&amp;" "&amp;ViziPartner!$C$11&amp;" "&amp;ViziPartner!$C$12&amp;", "&amp;ViziPartner!$C$13,"")</f>
        <v/>
      </c>
      <c r="AX182" s="104" t="str">
        <f t="shared" si="26"/>
        <v/>
      </c>
      <c r="BV182" s="60" t="str">
        <f>IF(AND($A182&lt;&gt;"",$A182&lt;&gt;"Kérem válasszon!"),ViziPartner!$C$9,"")</f>
        <v/>
      </c>
      <c r="BW182" s="60" t="str">
        <f>IF(AND($A182&lt;&gt;"",$A182&lt;&gt;"Kérem válasszon!"),ViziPartner!$C$8,"")</f>
        <v/>
      </c>
      <c r="BX182" s="60" t="str">
        <f t="shared" si="27"/>
        <v/>
      </c>
      <c r="BY182" s="60" t="str">
        <f t="shared" si="28"/>
        <v/>
      </c>
      <c r="BZ182" s="60" t="str">
        <f t="shared" si="29"/>
        <v/>
      </c>
      <c r="CA182" s="60" t="str">
        <f>IF(AND($A182&lt;&gt;"",$A182&lt;&gt;"Kérem válasszon!"),ViziPartner!C$73,"")</f>
        <v/>
      </c>
      <c r="CB182" s="107" t="str">
        <f>IF(AND($A182&lt;&gt;"",$A182&lt;&gt;"Kérem válasszon!"),ViziPartner!$C$74,"")</f>
        <v/>
      </c>
    </row>
    <row r="183" spans="5:80">
      <c r="E183" s="69"/>
      <c r="G183" s="60" t="str">
        <f t="shared" si="20"/>
        <v/>
      </c>
      <c r="H183" s="60" t="str">
        <f t="shared" si="21"/>
        <v/>
      </c>
      <c r="I183" s="129" t="str">
        <f t="shared" si="23"/>
        <v/>
      </c>
      <c r="J183" s="129" t="str">
        <f t="shared" si="24"/>
        <v/>
      </c>
      <c r="K183" s="104" t="str">
        <f t="shared" si="25"/>
        <v/>
      </c>
      <c r="O183" s="69" t="str">
        <f t="shared" si="22"/>
        <v/>
      </c>
      <c r="P183" s="60" t="str">
        <f>IF($C183&lt;&gt;"",ViziPartner!$C$9,"")</f>
        <v/>
      </c>
      <c r="Q183" s="60" t="str">
        <f>IF($C183&lt;&gt;"",ViziPartner!$C$10&amp;" "&amp;ViziPartner!$C$11&amp;" "&amp;ViziPartner!$C$12&amp;", "&amp;ViziPartner!$C$13,"")</f>
        <v/>
      </c>
      <c r="R183" s="60" t="str">
        <f>IF($C183&lt;&gt;"",ViziPartner!$C$9,"")</f>
        <v/>
      </c>
      <c r="S183" s="60" t="str">
        <f>IF($C183&lt;&gt;"",ViziPartner!$C$10&amp;" "&amp;ViziPartner!$C$11&amp;" "&amp;ViziPartner!$C$12&amp;", "&amp;ViziPartner!$C$13,"")</f>
        <v/>
      </c>
      <c r="AX183" s="104" t="str">
        <f t="shared" si="26"/>
        <v/>
      </c>
      <c r="BV183" s="60" t="str">
        <f>IF(AND($A183&lt;&gt;"",$A183&lt;&gt;"Kérem válasszon!"),ViziPartner!$C$9,"")</f>
        <v/>
      </c>
      <c r="BW183" s="60" t="str">
        <f>IF(AND($A183&lt;&gt;"",$A183&lt;&gt;"Kérem válasszon!"),ViziPartner!$C$8,"")</f>
        <v/>
      </c>
      <c r="BX183" s="60" t="str">
        <f t="shared" si="27"/>
        <v/>
      </c>
      <c r="BY183" s="60" t="str">
        <f t="shared" si="28"/>
        <v/>
      </c>
      <c r="BZ183" s="60" t="str">
        <f t="shared" si="29"/>
        <v/>
      </c>
      <c r="CA183" s="60" t="str">
        <f>IF(AND($A183&lt;&gt;"",$A183&lt;&gt;"Kérem válasszon!"),ViziPartner!C$73,"")</f>
        <v/>
      </c>
      <c r="CB183" s="107" t="str">
        <f>IF(AND($A183&lt;&gt;"",$A183&lt;&gt;"Kérem válasszon!"),ViziPartner!$C$74,"")</f>
        <v/>
      </c>
    </row>
    <row r="184" spans="5:80">
      <c r="E184" s="69"/>
      <c r="G184" s="60" t="str">
        <f t="shared" si="20"/>
        <v/>
      </c>
      <c r="H184" s="60" t="str">
        <f t="shared" si="21"/>
        <v/>
      </c>
      <c r="I184" s="129" t="str">
        <f t="shared" si="23"/>
        <v/>
      </c>
      <c r="J184" s="129" t="str">
        <f t="shared" si="24"/>
        <v/>
      </c>
      <c r="K184" s="104" t="str">
        <f t="shared" si="25"/>
        <v/>
      </c>
      <c r="O184" s="69" t="str">
        <f t="shared" si="22"/>
        <v/>
      </c>
      <c r="P184" s="60" t="str">
        <f>IF($C184&lt;&gt;"",ViziPartner!$C$9,"")</f>
        <v/>
      </c>
      <c r="Q184" s="60" t="str">
        <f>IF($C184&lt;&gt;"",ViziPartner!$C$10&amp;" "&amp;ViziPartner!$C$11&amp;" "&amp;ViziPartner!$C$12&amp;", "&amp;ViziPartner!$C$13,"")</f>
        <v/>
      </c>
      <c r="R184" s="60" t="str">
        <f>IF($C184&lt;&gt;"",ViziPartner!$C$9,"")</f>
        <v/>
      </c>
      <c r="S184" s="60" t="str">
        <f>IF($C184&lt;&gt;"",ViziPartner!$C$10&amp;" "&amp;ViziPartner!$C$11&amp;" "&amp;ViziPartner!$C$12&amp;", "&amp;ViziPartner!$C$13,"")</f>
        <v/>
      </c>
      <c r="AX184" s="104" t="str">
        <f t="shared" si="26"/>
        <v/>
      </c>
      <c r="BV184" s="60" t="str">
        <f>IF(AND($A184&lt;&gt;"",$A184&lt;&gt;"Kérem válasszon!"),ViziPartner!$C$9,"")</f>
        <v/>
      </c>
      <c r="BW184" s="60" t="str">
        <f>IF(AND($A184&lt;&gt;"",$A184&lt;&gt;"Kérem válasszon!"),ViziPartner!$C$8,"")</f>
        <v/>
      </c>
      <c r="BX184" s="60" t="str">
        <f t="shared" si="27"/>
        <v/>
      </c>
      <c r="BY184" s="60" t="str">
        <f t="shared" si="28"/>
        <v/>
      </c>
      <c r="BZ184" s="60" t="str">
        <f t="shared" si="29"/>
        <v/>
      </c>
      <c r="CA184" s="60" t="str">
        <f>IF(AND($A184&lt;&gt;"",$A184&lt;&gt;"Kérem válasszon!"),ViziPartner!C$73,"")</f>
        <v/>
      </c>
      <c r="CB184" s="107" t="str">
        <f>IF(AND($A184&lt;&gt;"",$A184&lt;&gt;"Kérem válasszon!"),ViziPartner!$C$74,"")</f>
        <v/>
      </c>
    </row>
    <row r="185" spans="5:80">
      <c r="E185" s="69"/>
      <c r="G185" s="60" t="str">
        <f t="shared" si="20"/>
        <v/>
      </c>
      <c r="H185" s="60" t="str">
        <f t="shared" si="21"/>
        <v/>
      </c>
      <c r="I185" s="129" t="str">
        <f t="shared" si="23"/>
        <v/>
      </c>
      <c r="J185" s="129" t="str">
        <f t="shared" si="24"/>
        <v/>
      </c>
      <c r="K185" s="104" t="str">
        <f t="shared" si="25"/>
        <v/>
      </c>
      <c r="O185" s="69" t="str">
        <f t="shared" si="22"/>
        <v/>
      </c>
      <c r="P185" s="60" t="str">
        <f>IF($C185&lt;&gt;"",ViziPartner!$C$9,"")</f>
        <v/>
      </c>
      <c r="Q185" s="60" t="str">
        <f>IF($C185&lt;&gt;"",ViziPartner!$C$10&amp;" "&amp;ViziPartner!$C$11&amp;" "&amp;ViziPartner!$C$12&amp;", "&amp;ViziPartner!$C$13,"")</f>
        <v/>
      </c>
      <c r="R185" s="60" t="str">
        <f>IF($C185&lt;&gt;"",ViziPartner!$C$9,"")</f>
        <v/>
      </c>
      <c r="S185" s="60" t="str">
        <f>IF($C185&lt;&gt;"",ViziPartner!$C$10&amp;" "&amp;ViziPartner!$C$11&amp;" "&amp;ViziPartner!$C$12&amp;", "&amp;ViziPartner!$C$13,"")</f>
        <v/>
      </c>
      <c r="AX185" s="104" t="str">
        <f t="shared" si="26"/>
        <v/>
      </c>
      <c r="BV185" s="60" t="str">
        <f>IF(AND($A185&lt;&gt;"",$A185&lt;&gt;"Kérem válasszon!"),ViziPartner!$C$9,"")</f>
        <v/>
      </c>
      <c r="BW185" s="60" t="str">
        <f>IF(AND($A185&lt;&gt;"",$A185&lt;&gt;"Kérem válasszon!"),ViziPartner!$C$8,"")</f>
        <v/>
      </c>
      <c r="BX185" s="60" t="str">
        <f t="shared" si="27"/>
        <v/>
      </c>
      <c r="BY185" s="60" t="str">
        <f t="shared" si="28"/>
        <v/>
      </c>
      <c r="BZ185" s="60" t="str">
        <f t="shared" si="29"/>
        <v/>
      </c>
      <c r="CA185" s="60" t="str">
        <f>IF(AND($A185&lt;&gt;"",$A185&lt;&gt;"Kérem válasszon!"),ViziPartner!C$73,"")</f>
        <v/>
      </c>
      <c r="CB185" s="107" t="str">
        <f>IF(AND($A185&lt;&gt;"",$A185&lt;&gt;"Kérem válasszon!"),ViziPartner!$C$74,"")</f>
        <v/>
      </c>
    </row>
    <row r="186" spans="5:80">
      <c r="E186" s="69"/>
      <c r="G186" s="60" t="str">
        <f t="shared" si="20"/>
        <v/>
      </c>
      <c r="H186" s="60" t="str">
        <f t="shared" si="21"/>
        <v/>
      </c>
      <c r="I186" s="129" t="str">
        <f t="shared" si="23"/>
        <v/>
      </c>
      <c r="J186" s="129" t="str">
        <f t="shared" si="24"/>
        <v/>
      </c>
      <c r="K186" s="104" t="str">
        <f t="shared" si="25"/>
        <v/>
      </c>
      <c r="O186" s="69" t="str">
        <f t="shared" si="22"/>
        <v/>
      </c>
      <c r="P186" s="60" t="str">
        <f>IF($C186&lt;&gt;"",ViziPartner!$C$9,"")</f>
        <v/>
      </c>
      <c r="Q186" s="60" t="str">
        <f>IF($C186&lt;&gt;"",ViziPartner!$C$10&amp;" "&amp;ViziPartner!$C$11&amp;" "&amp;ViziPartner!$C$12&amp;", "&amp;ViziPartner!$C$13,"")</f>
        <v/>
      </c>
      <c r="R186" s="60" t="str">
        <f>IF($C186&lt;&gt;"",ViziPartner!$C$9,"")</f>
        <v/>
      </c>
      <c r="S186" s="60" t="str">
        <f>IF($C186&lt;&gt;"",ViziPartner!$C$10&amp;" "&amp;ViziPartner!$C$11&amp;" "&amp;ViziPartner!$C$12&amp;", "&amp;ViziPartner!$C$13,"")</f>
        <v/>
      </c>
      <c r="AX186" s="104" t="str">
        <f t="shared" si="26"/>
        <v/>
      </c>
      <c r="BV186" s="60" t="str">
        <f>IF(AND($A186&lt;&gt;"",$A186&lt;&gt;"Kérem válasszon!"),ViziPartner!$C$9,"")</f>
        <v/>
      </c>
      <c r="BW186" s="60" t="str">
        <f>IF(AND($A186&lt;&gt;"",$A186&lt;&gt;"Kérem válasszon!"),ViziPartner!$C$8,"")</f>
        <v/>
      </c>
      <c r="BX186" s="60" t="str">
        <f t="shared" si="27"/>
        <v/>
      </c>
      <c r="BY186" s="60" t="str">
        <f t="shared" si="28"/>
        <v/>
      </c>
      <c r="BZ186" s="60" t="str">
        <f t="shared" si="29"/>
        <v/>
      </c>
      <c r="CA186" s="60" t="str">
        <f>IF(AND($A186&lt;&gt;"",$A186&lt;&gt;"Kérem válasszon!"),ViziPartner!C$73,"")</f>
        <v/>
      </c>
      <c r="CB186" s="107" t="str">
        <f>IF(AND($A186&lt;&gt;"",$A186&lt;&gt;"Kérem válasszon!"),ViziPartner!$C$74,"")</f>
        <v/>
      </c>
    </row>
    <row r="187" spans="5:80">
      <c r="E187" s="69"/>
      <c r="G187" s="60" t="str">
        <f t="shared" si="20"/>
        <v/>
      </c>
      <c r="H187" s="60" t="str">
        <f t="shared" si="21"/>
        <v/>
      </c>
      <c r="I187" s="129" t="str">
        <f t="shared" si="23"/>
        <v/>
      </c>
      <c r="J187" s="129" t="str">
        <f t="shared" si="24"/>
        <v/>
      </c>
      <c r="K187" s="104" t="str">
        <f t="shared" si="25"/>
        <v/>
      </c>
      <c r="O187" s="69" t="str">
        <f t="shared" si="22"/>
        <v/>
      </c>
      <c r="P187" s="60" t="str">
        <f>IF($C187&lt;&gt;"",ViziPartner!$C$9,"")</f>
        <v/>
      </c>
      <c r="Q187" s="60" t="str">
        <f>IF($C187&lt;&gt;"",ViziPartner!$C$10&amp;" "&amp;ViziPartner!$C$11&amp;" "&amp;ViziPartner!$C$12&amp;", "&amp;ViziPartner!$C$13,"")</f>
        <v/>
      </c>
      <c r="R187" s="60" t="str">
        <f>IF($C187&lt;&gt;"",ViziPartner!$C$9,"")</f>
        <v/>
      </c>
      <c r="S187" s="60" t="str">
        <f>IF($C187&lt;&gt;"",ViziPartner!$C$10&amp;" "&amp;ViziPartner!$C$11&amp;" "&amp;ViziPartner!$C$12&amp;", "&amp;ViziPartner!$C$13,"")</f>
        <v/>
      </c>
      <c r="AX187" s="104" t="str">
        <f t="shared" si="26"/>
        <v/>
      </c>
      <c r="BV187" s="60" t="str">
        <f>IF(AND($A187&lt;&gt;"",$A187&lt;&gt;"Kérem válasszon!"),ViziPartner!$C$9,"")</f>
        <v/>
      </c>
      <c r="BW187" s="60" t="str">
        <f>IF(AND($A187&lt;&gt;"",$A187&lt;&gt;"Kérem válasszon!"),ViziPartner!$C$8,"")</f>
        <v/>
      </c>
      <c r="BX187" s="60" t="str">
        <f t="shared" si="27"/>
        <v/>
      </c>
      <c r="BY187" s="60" t="str">
        <f t="shared" si="28"/>
        <v/>
      </c>
      <c r="BZ187" s="60" t="str">
        <f t="shared" si="29"/>
        <v/>
      </c>
      <c r="CA187" s="60" t="str">
        <f>IF(AND($A187&lt;&gt;"",$A187&lt;&gt;"Kérem válasszon!"),ViziPartner!C$73,"")</f>
        <v/>
      </c>
      <c r="CB187" s="107" t="str">
        <f>IF(AND($A187&lt;&gt;"",$A187&lt;&gt;"Kérem válasszon!"),ViziPartner!$C$74,"")</f>
        <v/>
      </c>
    </row>
    <row r="188" spans="5:80">
      <c r="E188" s="69"/>
      <c r="G188" s="60" t="str">
        <f t="shared" si="20"/>
        <v/>
      </c>
      <c r="H188" s="60" t="str">
        <f t="shared" si="21"/>
        <v/>
      </c>
      <c r="I188" s="129" t="str">
        <f t="shared" si="23"/>
        <v/>
      </c>
      <c r="J188" s="129" t="str">
        <f t="shared" si="24"/>
        <v/>
      </c>
      <c r="K188" s="104" t="str">
        <f t="shared" si="25"/>
        <v/>
      </c>
      <c r="O188" s="69" t="str">
        <f t="shared" si="22"/>
        <v/>
      </c>
      <c r="P188" s="60" t="str">
        <f>IF($C188&lt;&gt;"",ViziPartner!$C$9,"")</f>
        <v/>
      </c>
      <c r="Q188" s="60" t="str">
        <f>IF($C188&lt;&gt;"",ViziPartner!$C$10&amp;" "&amp;ViziPartner!$C$11&amp;" "&amp;ViziPartner!$C$12&amp;", "&amp;ViziPartner!$C$13,"")</f>
        <v/>
      </c>
      <c r="R188" s="60" t="str">
        <f>IF($C188&lt;&gt;"",ViziPartner!$C$9,"")</f>
        <v/>
      </c>
      <c r="S188" s="60" t="str">
        <f>IF($C188&lt;&gt;"",ViziPartner!$C$10&amp;" "&amp;ViziPartner!$C$11&amp;" "&amp;ViziPartner!$C$12&amp;", "&amp;ViziPartner!$C$13,"")</f>
        <v/>
      </c>
      <c r="AX188" s="104" t="str">
        <f t="shared" si="26"/>
        <v/>
      </c>
      <c r="BV188" s="60" t="str">
        <f>IF(AND($A188&lt;&gt;"",$A188&lt;&gt;"Kérem válasszon!"),ViziPartner!$C$9,"")</f>
        <v/>
      </c>
      <c r="BW188" s="60" t="str">
        <f>IF(AND($A188&lt;&gt;"",$A188&lt;&gt;"Kérem válasszon!"),ViziPartner!$C$8,"")</f>
        <v/>
      </c>
      <c r="BX188" s="60" t="str">
        <f t="shared" si="27"/>
        <v/>
      </c>
      <c r="BY188" s="60" t="str">
        <f t="shared" si="28"/>
        <v/>
      </c>
      <c r="BZ188" s="60" t="str">
        <f t="shared" si="29"/>
        <v/>
      </c>
      <c r="CA188" s="60" t="str">
        <f>IF(AND($A188&lt;&gt;"",$A188&lt;&gt;"Kérem válasszon!"),ViziPartner!C$73,"")</f>
        <v/>
      </c>
      <c r="CB188" s="107" t="str">
        <f>IF(AND($A188&lt;&gt;"",$A188&lt;&gt;"Kérem válasszon!"),ViziPartner!$C$74,"")</f>
        <v/>
      </c>
    </row>
    <row r="189" spans="5:80">
      <c r="E189" s="69"/>
      <c r="G189" s="60" t="str">
        <f t="shared" si="20"/>
        <v/>
      </c>
      <c r="H189" s="60" t="str">
        <f t="shared" si="21"/>
        <v/>
      </c>
      <c r="I189" s="129" t="str">
        <f t="shared" si="23"/>
        <v/>
      </c>
      <c r="J189" s="129" t="str">
        <f t="shared" si="24"/>
        <v/>
      </c>
      <c r="K189" s="104" t="str">
        <f t="shared" si="25"/>
        <v/>
      </c>
      <c r="O189" s="69" t="str">
        <f t="shared" si="22"/>
        <v/>
      </c>
      <c r="P189" s="60" t="str">
        <f>IF($C189&lt;&gt;"",ViziPartner!$C$9,"")</f>
        <v/>
      </c>
      <c r="Q189" s="60" t="str">
        <f>IF($C189&lt;&gt;"",ViziPartner!$C$10&amp;" "&amp;ViziPartner!$C$11&amp;" "&amp;ViziPartner!$C$12&amp;", "&amp;ViziPartner!$C$13,"")</f>
        <v/>
      </c>
      <c r="R189" s="60" t="str">
        <f>IF($C189&lt;&gt;"",ViziPartner!$C$9,"")</f>
        <v/>
      </c>
      <c r="S189" s="60" t="str">
        <f>IF($C189&lt;&gt;"",ViziPartner!$C$10&amp;" "&amp;ViziPartner!$C$11&amp;" "&amp;ViziPartner!$C$12&amp;", "&amp;ViziPartner!$C$13,"")</f>
        <v/>
      </c>
      <c r="AX189" s="104" t="str">
        <f t="shared" si="26"/>
        <v/>
      </c>
      <c r="BV189" s="60" t="str">
        <f>IF(AND($A189&lt;&gt;"",$A189&lt;&gt;"Kérem válasszon!"),ViziPartner!$C$9,"")</f>
        <v/>
      </c>
      <c r="BW189" s="60" t="str">
        <f>IF(AND($A189&lt;&gt;"",$A189&lt;&gt;"Kérem válasszon!"),ViziPartner!$C$8,"")</f>
        <v/>
      </c>
      <c r="BX189" s="60" t="str">
        <f t="shared" si="27"/>
        <v/>
      </c>
      <c r="BY189" s="60" t="str">
        <f t="shared" si="28"/>
        <v/>
      </c>
      <c r="BZ189" s="60" t="str">
        <f t="shared" si="29"/>
        <v/>
      </c>
      <c r="CA189" s="60" t="str">
        <f>IF(AND($A189&lt;&gt;"",$A189&lt;&gt;"Kérem válasszon!"),ViziPartner!C$73,"")</f>
        <v/>
      </c>
      <c r="CB189" s="107" t="str">
        <f>IF(AND($A189&lt;&gt;"",$A189&lt;&gt;"Kérem válasszon!"),ViziPartner!$C$74,"")</f>
        <v/>
      </c>
    </row>
    <row r="190" spans="5:80">
      <c r="E190" s="69"/>
      <c r="G190" s="60" t="str">
        <f t="shared" si="20"/>
        <v/>
      </c>
      <c r="H190" s="60" t="str">
        <f t="shared" si="21"/>
        <v/>
      </c>
      <c r="I190" s="129" t="str">
        <f t="shared" si="23"/>
        <v/>
      </c>
      <c r="J190" s="129" t="str">
        <f t="shared" si="24"/>
        <v/>
      </c>
      <c r="K190" s="104" t="str">
        <f t="shared" si="25"/>
        <v/>
      </c>
      <c r="O190" s="69" t="str">
        <f t="shared" si="22"/>
        <v/>
      </c>
      <c r="P190" s="60" t="str">
        <f>IF($C190&lt;&gt;"",ViziPartner!$C$9,"")</f>
        <v/>
      </c>
      <c r="Q190" s="60" t="str">
        <f>IF($C190&lt;&gt;"",ViziPartner!$C$10&amp;" "&amp;ViziPartner!$C$11&amp;" "&amp;ViziPartner!$C$12&amp;", "&amp;ViziPartner!$C$13,"")</f>
        <v/>
      </c>
      <c r="R190" s="60" t="str">
        <f>IF($C190&lt;&gt;"",ViziPartner!$C$9,"")</f>
        <v/>
      </c>
      <c r="S190" s="60" t="str">
        <f>IF($C190&lt;&gt;"",ViziPartner!$C$10&amp;" "&amp;ViziPartner!$C$11&amp;" "&amp;ViziPartner!$C$12&amp;", "&amp;ViziPartner!$C$13,"")</f>
        <v/>
      </c>
      <c r="AX190" s="104" t="str">
        <f t="shared" si="26"/>
        <v/>
      </c>
      <c r="BV190" s="60" t="str">
        <f>IF(AND($A190&lt;&gt;"",$A190&lt;&gt;"Kérem válasszon!"),ViziPartner!$C$9,"")</f>
        <v/>
      </c>
      <c r="BW190" s="60" t="str">
        <f>IF(AND($A190&lt;&gt;"",$A190&lt;&gt;"Kérem válasszon!"),ViziPartner!$C$8,"")</f>
        <v/>
      </c>
      <c r="BX190" s="60" t="str">
        <f t="shared" si="27"/>
        <v/>
      </c>
      <c r="BY190" s="60" t="str">
        <f t="shared" si="28"/>
        <v/>
      </c>
      <c r="BZ190" s="60" t="str">
        <f t="shared" si="29"/>
        <v/>
      </c>
      <c r="CA190" s="60" t="str">
        <f>IF(AND($A190&lt;&gt;"",$A190&lt;&gt;"Kérem válasszon!"),ViziPartner!C$73,"")</f>
        <v/>
      </c>
      <c r="CB190" s="107" t="str">
        <f>IF(AND($A190&lt;&gt;"",$A190&lt;&gt;"Kérem válasszon!"),ViziPartner!$C$74,"")</f>
        <v/>
      </c>
    </row>
    <row r="191" spans="5:80">
      <c r="E191" s="69"/>
      <c r="G191" s="60" t="str">
        <f t="shared" si="20"/>
        <v/>
      </c>
      <c r="H191" s="60" t="str">
        <f t="shared" si="21"/>
        <v/>
      </c>
      <c r="I191" s="129" t="str">
        <f t="shared" si="23"/>
        <v/>
      </c>
      <c r="J191" s="129" t="str">
        <f t="shared" si="24"/>
        <v/>
      </c>
      <c r="K191" s="104" t="str">
        <f t="shared" si="25"/>
        <v/>
      </c>
      <c r="O191" s="69" t="str">
        <f t="shared" si="22"/>
        <v/>
      </c>
      <c r="P191" s="60" t="str">
        <f>IF($C191&lt;&gt;"",ViziPartner!$C$9,"")</f>
        <v/>
      </c>
      <c r="Q191" s="60" t="str">
        <f>IF($C191&lt;&gt;"",ViziPartner!$C$10&amp;" "&amp;ViziPartner!$C$11&amp;" "&amp;ViziPartner!$C$12&amp;", "&amp;ViziPartner!$C$13,"")</f>
        <v/>
      </c>
      <c r="R191" s="60" t="str">
        <f>IF($C191&lt;&gt;"",ViziPartner!$C$9,"")</f>
        <v/>
      </c>
      <c r="S191" s="60" t="str">
        <f>IF($C191&lt;&gt;"",ViziPartner!$C$10&amp;" "&amp;ViziPartner!$C$11&amp;" "&amp;ViziPartner!$C$12&amp;", "&amp;ViziPartner!$C$13,"")</f>
        <v/>
      </c>
      <c r="AX191" s="104" t="str">
        <f t="shared" si="26"/>
        <v/>
      </c>
      <c r="BV191" s="60" t="str">
        <f>IF(AND($A191&lt;&gt;"",$A191&lt;&gt;"Kérem válasszon!"),ViziPartner!$C$9,"")</f>
        <v/>
      </c>
      <c r="BW191" s="60" t="str">
        <f>IF(AND($A191&lt;&gt;"",$A191&lt;&gt;"Kérem válasszon!"),ViziPartner!$C$8,"")</f>
        <v/>
      </c>
      <c r="BX191" s="60" t="str">
        <f t="shared" si="27"/>
        <v/>
      </c>
      <c r="BY191" s="60" t="str">
        <f t="shared" si="28"/>
        <v/>
      </c>
      <c r="BZ191" s="60" t="str">
        <f t="shared" si="29"/>
        <v/>
      </c>
      <c r="CA191" s="60" t="str">
        <f>IF(AND($A191&lt;&gt;"",$A191&lt;&gt;"Kérem válasszon!"),ViziPartner!C$73,"")</f>
        <v/>
      </c>
      <c r="CB191" s="107" t="str">
        <f>IF(AND($A191&lt;&gt;"",$A191&lt;&gt;"Kérem válasszon!"),ViziPartner!$C$74,"")</f>
        <v/>
      </c>
    </row>
    <row r="192" spans="5:80">
      <c r="E192" s="69"/>
      <c r="G192" s="60" t="str">
        <f t="shared" si="20"/>
        <v/>
      </c>
      <c r="H192" s="60" t="str">
        <f t="shared" si="21"/>
        <v/>
      </c>
      <c r="I192" s="129" t="str">
        <f t="shared" si="23"/>
        <v/>
      </c>
      <c r="J192" s="129" t="str">
        <f t="shared" si="24"/>
        <v/>
      </c>
      <c r="K192" s="104" t="str">
        <f t="shared" si="25"/>
        <v/>
      </c>
      <c r="O192" s="69" t="str">
        <f t="shared" si="22"/>
        <v/>
      </c>
      <c r="P192" s="60" t="str">
        <f>IF($C192&lt;&gt;"",ViziPartner!$C$9,"")</f>
        <v/>
      </c>
      <c r="Q192" s="60" t="str">
        <f>IF($C192&lt;&gt;"",ViziPartner!$C$10&amp;" "&amp;ViziPartner!$C$11&amp;" "&amp;ViziPartner!$C$12&amp;", "&amp;ViziPartner!$C$13,"")</f>
        <v/>
      </c>
      <c r="R192" s="60" t="str">
        <f>IF($C192&lt;&gt;"",ViziPartner!$C$9,"")</f>
        <v/>
      </c>
      <c r="S192" s="60" t="str">
        <f>IF($C192&lt;&gt;"",ViziPartner!$C$10&amp;" "&amp;ViziPartner!$C$11&amp;" "&amp;ViziPartner!$C$12&amp;", "&amp;ViziPartner!$C$13,"")</f>
        <v/>
      </c>
      <c r="AX192" s="104" t="str">
        <f t="shared" si="26"/>
        <v/>
      </c>
      <c r="BV192" s="60" t="str">
        <f>IF(AND($A192&lt;&gt;"",$A192&lt;&gt;"Kérem válasszon!"),ViziPartner!$C$9,"")</f>
        <v/>
      </c>
      <c r="BW192" s="60" t="str">
        <f>IF(AND($A192&lt;&gt;"",$A192&lt;&gt;"Kérem válasszon!"),ViziPartner!$C$8,"")</f>
        <v/>
      </c>
      <c r="BX192" s="60" t="str">
        <f t="shared" si="27"/>
        <v/>
      </c>
      <c r="BY192" s="60" t="str">
        <f t="shared" si="28"/>
        <v/>
      </c>
      <c r="BZ192" s="60" t="str">
        <f t="shared" si="29"/>
        <v/>
      </c>
      <c r="CA192" s="60" t="str">
        <f>IF(AND($A192&lt;&gt;"",$A192&lt;&gt;"Kérem válasszon!"),ViziPartner!C$73,"")</f>
        <v/>
      </c>
      <c r="CB192" s="107" t="str">
        <f>IF(AND($A192&lt;&gt;"",$A192&lt;&gt;"Kérem válasszon!"),ViziPartner!$C$74,"")</f>
        <v/>
      </c>
    </row>
    <row r="193" spans="5:80">
      <c r="E193" s="69"/>
      <c r="G193" s="60" t="str">
        <f t="shared" si="20"/>
        <v/>
      </c>
      <c r="H193" s="60" t="str">
        <f t="shared" si="21"/>
        <v/>
      </c>
      <c r="I193" s="129" t="str">
        <f t="shared" si="23"/>
        <v/>
      </c>
      <c r="J193" s="129" t="str">
        <f t="shared" si="24"/>
        <v/>
      </c>
      <c r="K193" s="104" t="str">
        <f t="shared" si="25"/>
        <v/>
      </c>
      <c r="O193" s="69" t="str">
        <f t="shared" si="22"/>
        <v/>
      </c>
      <c r="P193" s="60" t="str">
        <f>IF($C193&lt;&gt;"",ViziPartner!$C$9,"")</f>
        <v/>
      </c>
      <c r="Q193" s="60" t="str">
        <f>IF($C193&lt;&gt;"",ViziPartner!$C$10&amp;" "&amp;ViziPartner!$C$11&amp;" "&amp;ViziPartner!$C$12&amp;", "&amp;ViziPartner!$C$13,"")</f>
        <v/>
      </c>
      <c r="R193" s="60" t="str">
        <f>IF($C193&lt;&gt;"",ViziPartner!$C$9,"")</f>
        <v/>
      </c>
      <c r="S193" s="60" t="str">
        <f>IF($C193&lt;&gt;"",ViziPartner!$C$10&amp;" "&amp;ViziPartner!$C$11&amp;" "&amp;ViziPartner!$C$12&amp;", "&amp;ViziPartner!$C$13,"")</f>
        <v/>
      </c>
      <c r="AX193" s="104" t="str">
        <f t="shared" si="26"/>
        <v/>
      </c>
      <c r="BV193" s="60" t="str">
        <f>IF(AND($A193&lt;&gt;"",$A193&lt;&gt;"Kérem válasszon!"),ViziPartner!$C$9,"")</f>
        <v/>
      </c>
      <c r="BW193" s="60" t="str">
        <f>IF(AND($A193&lt;&gt;"",$A193&lt;&gt;"Kérem válasszon!"),ViziPartner!$C$8,"")</f>
        <v/>
      </c>
      <c r="BX193" s="60" t="str">
        <f t="shared" si="27"/>
        <v/>
      </c>
      <c r="BY193" s="60" t="str">
        <f t="shared" si="28"/>
        <v/>
      </c>
      <c r="BZ193" s="60" t="str">
        <f t="shared" si="29"/>
        <v/>
      </c>
      <c r="CA193" s="60" t="str">
        <f>IF(AND($A193&lt;&gt;"",$A193&lt;&gt;"Kérem válasszon!"),ViziPartner!C$73,"")</f>
        <v/>
      </c>
      <c r="CB193" s="107" t="str">
        <f>IF(AND($A193&lt;&gt;"",$A193&lt;&gt;"Kérem válasszon!"),ViziPartner!$C$74,"")</f>
        <v/>
      </c>
    </row>
    <row r="194" spans="5:80">
      <c r="E194" s="69"/>
      <c r="G194" s="60" t="str">
        <f t="shared" ref="G194:G252" si="30">IFERROR(VLOOKUP($F194,Kedvezmény,3),"")</f>
        <v/>
      </c>
      <c r="H194" s="60" t="str">
        <f t="shared" ref="H194:H252" si="31">IFERROR(VLOOKUP($F194,Kedvezmény,2),"")</f>
        <v/>
      </c>
      <c r="I194" s="129" t="str">
        <f t="shared" si="23"/>
        <v/>
      </c>
      <c r="J194" s="129" t="str">
        <f t="shared" si="24"/>
        <v/>
      </c>
      <c r="K194" s="104" t="str">
        <f t="shared" si="25"/>
        <v/>
      </c>
      <c r="O194" s="69" t="str">
        <f t="shared" ref="O194:O252" si="32">IF(C214&lt;&gt;"","Igen","")</f>
        <v/>
      </c>
      <c r="P194" s="60" t="str">
        <f>IF($C194&lt;&gt;"",ViziPartner!$C$9,"")</f>
        <v/>
      </c>
      <c r="Q194" s="60" t="str">
        <f>IF($C194&lt;&gt;"",ViziPartner!$C$10&amp;" "&amp;ViziPartner!$C$11&amp;" "&amp;ViziPartner!$C$12&amp;", "&amp;ViziPartner!$C$13,"")</f>
        <v/>
      </c>
      <c r="R194" s="60" t="str">
        <f>IF($C194&lt;&gt;"",ViziPartner!$C$9,"")</f>
        <v/>
      </c>
      <c r="S194" s="60" t="str">
        <f>IF($C194&lt;&gt;"",ViziPartner!$C$10&amp;" "&amp;ViziPartner!$C$11&amp;" "&amp;ViziPartner!$C$12&amp;", "&amp;ViziPartner!$C$13,"")</f>
        <v/>
      </c>
      <c r="AX194" s="104" t="str">
        <f t="shared" si="26"/>
        <v/>
      </c>
      <c r="BV194" s="60" t="str">
        <f>IF(AND($A194&lt;&gt;"",$A194&lt;&gt;"Kérem válasszon!"),ViziPartner!$C$9,"")</f>
        <v/>
      </c>
      <c r="BW194" s="60" t="str">
        <f>IF(AND($A194&lt;&gt;"",$A194&lt;&gt;"Kérem válasszon!"),ViziPartner!$C$8,"")</f>
        <v/>
      </c>
      <c r="BX194" s="60" t="str">
        <f t="shared" si="27"/>
        <v/>
      </c>
      <c r="BY194" s="60" t="str">
        <f t="shared" si="28"/>
        <v/>
      </c>
      <c r="BZ194" s="60" t="str">
        <f t="shared" si="29"/>
        <v/>
      </c>
      <c r="CA194" s="60" t="str">
        <f>IF(AND($A194&lt;&gt;"",$A194&lt;&gt;"Kérem válasszon!"),ViziPartner!C$73,"")</f>
        <v/>
      </c>
      <c r="CB194" s="107" t="str">
        <f>IF(AND($A194&lt;&gt;"",$A194&lt;&gt;"Kérem válasszon!"),ViziPartner!$C$74,"")</f>
        <v/>
      </c>
    </row>
    <row r="195" spans="5:80">
      <c r="E195" s="69"/>
      <c r="G195" s="60" t="str">
        <f t="shared" si="30"/>
        <v/>
      </c>
      <c r="H195" s="60" t="str">
        <f t="shared" si="31"/>
        <v/>
      </c>
      <c r="I195" s="129" t="str">
        <f t="shared" ref="I195:I253" si="33">IF(AND($A195&lt;&gt;"",$A195&lt;&gt;"kérem válasszon!"),"01.01.","")</f>
        <v/>
      </c>
      <c r="J195" s="129" t="str">
        <f t="shared" ref="J195:J253" si="34">IF(AND($A195&lt;&gt;"",$A195&lt;&gt;"kérem válasszon!"),"12.31.","")</f>
        <v/>
      </c>
      <c r="K195" s="104" t="str">
        <f t="shared" ref="K195:K258" si="35">IF(OR($A195="",$A195="Kérem válasszon!"),"",IF($J195&gt;$I195,$J195-$I195,365-($I195-$J195)))</f>
        <v/>
      </c>
      <c r="O195" s="69" t="str">
        <f t="shared" si="32"/>
        <v/>
      </c>
      <c r="P195" s="60" t="str">
        <f>IF($C195&lt;&gt;"",ViziPartner!$C$9,"")</f>
        <v/>
      </c>
      <c r="Q195" s="60" t="str">
        <f>IF($C195&lt;&gt;"",ViziPartner!$C$10&amp;" "&amp;ViziPartner!$C$11&amp;" "&amp;ViziPartner!$C$12&amp;", "&amp;ViziPartner!$C$13,"")</f>
        <v/>
      </c>
      <c r="R195" s="60" t="str">
        <f>IF($C195&lt;&gt;"",ViziPartner!$C$9,"")</f>
        <v/>
      </c>
      <c r="S195" s="60" t="str">
        <f>IF($C195&lt;&gt;"",ViziPartner!$C$10&amp;" "&amp;ViziPartner!$C$11&amp;" "&amp;ViziPartner!$C$12&amp;", "&amp;ViziPartner!$C$13,"")</f>
        <v/>
      </c>
      <c r="AX195" s="104" t="str">
        <f t="shared" ref="AX195:AX252" si="36">IF($AW195="Nincs Epirb",0,"")</f>
        <v/>
      </c>
      <c r="BV195" s="60" t="str">
        <f>IF(AND($A195&lt;&gt;"",$A195&lt;&gt;"Kérem válasszon!"),ViziPartner!$C$9,"")</f>
        <v/>
      </c>
      <c r="BW195" s="60" t="str">
        <f>IF(AND($A195&lt;&gt;"",$A195&lt;&gt;"Kérem válasszon!"),ViziPartner!$C$8,"")</f>
        <v/>
      </c>
      <c r="BX195" s="60" t="str">
        <f t="shared" ref="BX195:BX252" si="37">IF(AND($A195&lt;&gt;"",$A195&lt;&gt;"Kérem válasszon!",OR(BJ195&lt;&gt;"",BK195&lt;&gt;"",BL195&lt;&gt;"",BM195&lt;&gt;"",BN195&lt;&gt;"",BO195&lt;&gt;"",BP195&lt;&gt;"",BQ195&lt;&gt;"")),1,"")</f>
        <v/>
      </c>
      <c r="BY195" s="60" t="str">
        <f t="shared" ref="BY195:BY252" si="38">IF(AND($A195&lt;&gt;"",$A195&lt;&gt;"Kérem válasszon!",OR(BJ195&lt;&gt;"",BK195&lt;&gt;"",BL195&lt;&gt;"",BM195&lt;&gt;"")),1,"")</f>
        <v/>
      </c>
      <c r="BZ195" s="60" t="str">
        <f t="shared" ref="BZ195:BZ252" si="39">IF(AND($A195&lt;&gt;"",$A195&lt;&gt;"Kérem válasszon!",OR(BP195&lt;&gt;"",BQ195&lt;&gt;"",BR195&lt;&gt;"",BS195&lt;&gt;"")),1,"")</f>
        <v/>
      </c>
      <c r="CA195" s="60" t="str">
        <f>IF(AND($A195&lt;&gt;"",$A195&lt;&gt;"Kérem válasszon!"),ViziPartner!C$73,"")</f>
        <v/>
      </c>
      <c r="CB195" s="107" t="str">
        <f>IF(AND($A195&lt;&gt;"",$A195&lt;&gt;"Kérem válasszon!"),ViziPartner!$C$74,"")</f>
        <v/>
      </c>
    </row>
    <row r="196" spans="5:80">
      <c r="E196" s="69"/>
      <c r="G196" s="60" t="str">
        <f t="shared" si="30"/>
        <v/>
      </c>
      <c r="H196" s="60" t="str">
        <f t="shared" si="31"/>
        <v/>
      </c>
      <c r="I196" s="129" t="str">
        <f t="shared" si="33"/>
        <v/>
      </c>
      <c r="J196" s="129" t="str">
        <f t="shared" si="34"/>
        <v/>
      </c>
      <c r="K196" s="104" t="str">
        <f t="shared" si="35"/>
        <v/>
      </c>
      <c r="O196" s="69" t="str">
        <f t="shared" si="32"/>
        <v/>
      </c>
      <c r="P196" s="60" t="str">
        <f>IF($C196&lt;&gt;"",ViziPartner!$C$9,"")</f>
        <v/>
      </c>
      <c r="Q196" s="60" t="str">
        <f>IF($C196&lt;&gt;"",ViziPartner!$C$10&amp;" "&amp;ViziPartner!$C$11&amp;" "&amp;ViziPartner!$C$12&amp;", "&amp;ViziPartner!$C$13,"")</f>
        <v/>
      </c>
      <c r="R196" s="60" t="str">
        <f>IF($C196&lt;&gt;"",ViziPartner!$C$9,"")</f>
        <v/>
      </c>
      <c r="S196" s="60" t="str">
        <f>IF($C196&lt;&gt;"",ViziPartner!$C$10&amp;" "&amp;ViziPartner!$C$11&amp;" "&amp;ViziPartner!$C$12&amp;", "&amp;ViziPartner!$C$13,"")</f>
        <v/>
      </c>
      <c r="AX196" s="104" t="str">
        <f t="shared" si="36"/>
        <v/>
      </c>
      <c r="BV196" s="60" t="str">
        <f>IF(AND($A196&lt;&gt;"",$A196&lt;&gt;"Kérem válasszon!"),ViziPartner!$C$9,"")</f>
        <v/>
      </c>
      <c r="BW196" s="60" t="str">
        <f>IF(AND($A196&lt;&gt;"",$A196&lt;&gt;"Kérem válasszon!"),ViziPartner!$C$8,"")</f>
        <v/>
      </c>
      <c r="BX196" s="60" t="str">
        <f t="shared" si="37"/>
        <v/>
      </c>
      <c r="BY196" s="60" t="str">
        <f t="shared" si="38"/>
        <v/>
      </c>
      <c r="BZ196" s="60" t="str">
        <f t="shared" si="39"/>
        <v/>
      </c>
      <c r="CA196" s="60" t="str">
        <f>IF(AND($A196&lt;&gt;"",$A196&lt;&gt;"Kérem válasszon!"),ViziPartner!C$73,"")</f>
        <v/>
      </c>
      <c r="CB196" s="107" t="str">
        <f>IF(AND($A196&lt;&gt;"",$A196&lt;&gt;"Kérem válasszon!"),ViziPartner!$C$74,"")</f>
        <v/>
      </c>
    </row>
    <row r="197" spans="5:80">
      <c r="E197" s="69"/>
      <c r="G197" s="60" t="str">
        <f t="shared" si="30"/>
        <v/>
      </c>
      <c r="H197" s="60" t="str">
        <f t="shared" si="31"/>
        <v/>
      </c>
      <c r="I197" s="129" t="str">
        <f t="shared" si="33"/>
        <v/>
      </c>
      <c r="J197" s="129" t="str">
        <f t="shared" si="34"/>
        <v/>
      </c>
      <c r="K197" s="104" t="str">
        <f t="shared" si="35"/>
        <v/>
      </c>
      <c r="O197" s="69" t="str">
        <f t="shared" si="32"/>
        <v/>
      </c>
      <c r="P197" s="60" t="str">
        <f>IF($C197&lt;&gt;"",ViziPartner!$C$9,"")</f>
        <v/>
      </c>
      <c r="Q197" s="60" t="str">
        <f>IF($C197&lt;&gt;"",ViziPartner!$C$10&amp;" "&amp;ViziPartner!$C$11&amp;" "&amp;ViziPartner!$C$12&amp;", "&amp;ViziPartner!$C$13,"")</f>
        <v/>
      </c>
      <c r="R197" s="60" t="str">
        <f>IF($C197&lt;&gt;"",ViziPartner!$C$9,"")</f>
        <v/>
      </c>
      <c r="S197" s="60" t="str">
        <f>IF($C197&lt;&gt;"",ViziPartner!$C$10&amp;" "&amp;ViziPartner!$C$11&amp;" "&amp;ViziPartner!$C$12&amp;", "&amp;ViziPartner!$C$13,"")</f>
        <v/>
      </c>
      <c r="AX197" s="104" t="str">
        <f t="shared" si="36"/>
        <v/>
      </c>
      <c r="BV197" s="60" t="str">
        <f>IF(AND($A197&lt;&gt;"",$A197&lt;&gt;"Kérem válasszon!"),ViziPartner!$C$9,"")</f>
        <v/>
      </c>
      <c r="BW197" s="60" t="str">
        <f>IF(AND($A197&lt;&gt;"",$A197&lt;&gt;"Kérem válasszon!"),ViziPartner!$C$8,"")</f>
        <v/>
      </c>
      <c r="BX197" s="60" t="str">
        <f t="shared" si="37"/>
        <v/>
      </c>
      <c r="BY197" s="60" t="str">
        <f t="shared" si="38"/>
        <v/>
      </c>
      <c r="BZ197" s="60" t="str">
        <f t="shared" si="39"/>
        <v/>
      </c>
      <c r="CA197" s="60" t="str">
        <f>IF(AND($A197&lt;&gt;"",$A197&lt;&gt;"Kérem válasszon!"),ViziPartner!C$73,"")</f>
        <v/>
      </c>
      <c r="CB197" s="107" t="str">
        <f>IF(AND($A197&lt;&gt;"",$A197&lt;&gt;"Kérem válasszon!"),ViziPartner!$C$74,"")</f>
        <v/>
      </c>
    </row>
    <row r="198" spans="5:80">
      <c r="E198" s="69"/>
      <c r="G198" s="60" t="str">
        <f t="shared" si="30"/>
        <v/>
      </c>
      <c r="H198" s="60" t="str">
        <f t="shared" si="31"/>
        <v/>
      </c>
      <c r="I198" s="129" t="str">
        <f t="shared" si="33"/>
        <v/>
      </c>
      <c r="J198" s="129" t="str">
        <f t="shared" si="34"/>
        <v/>
      </c>
      <c r="K198" s="104" t="str">
        <f t="shared" si="35"/>
        <v/>
      </c>
      <c r="O198" s="69" t="str">
        <f t="shared" si="32"/>
        <v/>
      </c>
      <c r="P198" s="60" t="str">
        <f>IF($C198&lt;&gt;"",ViziPartner!$C$9,"")</f>
        <v/>
      </c>
      <c r="Q198" s="60" t="str">
        <f>IF($C198&lt;&gt;"",ViziPartner!$C$10&amp;" "&amp;ViziPartner!$C$11&amp;" "&amp;ViziPartner!$C$12&amp;", "&amp;ViziPartner!$C$13,"")</f>
        <v/>
      </c>
      <c r="R198" s="60" t="str">
        <f>IF($C198&lt;&gt;"",ViziPartner!$C$9,"")</f>
        <v/>
      </c>
      <c r="S198" s="60" t="str">
        <f>IF($C198&lt;&gt;"",ViziPartner!$C$10&amp;" "&amp;ViziPartner!$C$11&amp;" "&amp;ViziPartner!$C$12&amp;", "&amp;ViziPartner!$C$13,"")</f>
        <v/>
      </c>
      <c r="AX198" s="104" t="str">
        <f t="shared" si="36"/>
        <v/>
      </c>
      <c r="BV198" s="60" t="str">
        <f>IF(AND($A198&lt;&gt;"",$A198&lt;&gt;"Kérem válasszon!"),ViziPartner!$C$9,"")</f>
        <v/>
      </c>
      <c r="BW198" s="60" t="str">
        <f>IF(AND($A198&lt;&gt;"",$A198&lt;&gt;"Kérem válasszon!"),ViziPartner!$C$8,"")</f>
        <v/>
      </c>
      <c r="BX198" s="60" t="str">
        <f t="shared" si="37"/>
        <v/>
      </c>
      <c r="BY198" s="60" t="str">
        <f t="shared" si="38"/>
        <v/>
      </c>
      <c r="BZ198" s="60" t="str">
        <f t="shared" si="39"/>
        <v/>
      </c>
      <c r="CA198" s="60" t="str">
        <f>IF(AND($A198&lt;&gt;"",$A198&lt;&gt;"Kérem válasszon!"),ViziPartner!C$73,"")</f>
        <v/>
      </c>
      <c r="CB198" s="107" t="str">
        <f>IF(AND($A198&lt;&gt;"",$A198&lt;&gt;"Kérem válasszon!"),ViziPartner!$C$74,"")</f>
        <v/>
      </c>
    </row>
    <row r="199" spans="5:80">
      <c r="E199" s="69"/>
      <c r="G199" s="60" t="str">
        <f t="shared" si="30"/>
        <v/>
      </c>
      <c r="H199" s="60" t="str">
        <f t="shared" si="31"/>
        <v/>
      </c>
      <c r="I199" s="129" t="str">
        <f t="shared" si="33"/>
        <v/>
      </c>
      <c r="J199" s="129" t="str">
        <f t="shared" si="34"/>
        <v/>
      </c>
      <c r="K199" s="104" t="str">
        <f t="shared" si="35"/>
        <v/>
      </c>
      <c r="O199" s="69" t="str">
        <f t="shared" si="32"/>
        <v/>
      </c>
      <c r="P199" s="60" t="str">
        <f>IF($C199&lt;&gt;"",ViziPartner!$C$9,"")</f>
        <v/>
      </c>
      <c r="Q199" s="60" t="str">
        <f>IF($C199&lt;&gt;"",ViziPartner!$C$10&amp;" "&amp;ViziPartner!$C$11&amp;" "&amp;ViziPartner!$C$12&amp;", "&amp;ViziPartner!$C$13,"")</f>
        <v/>
      </c>
      <c r="R199" s="60" t="str">
        <f>IF($C199&lt;&gt;"",ViziPartner!$C$9,"")</f>
        <v/>
      </c>
      <c r="S199" s="60" t="str">
        <f>IF($C199&lt;&gt;"",ViziPartner!$C$10&amp;" "&amp;ViziPartner!$C$11&amp;" "&amp;ViziPartner!$C$12&amp;", "&amp;ViziPartner!$C$13,"")</f>
        <v/>
      </c>
      <c r="AX199" s="104" t="str">
        <f t="shared" si="36"/>
        <v/>
      </c>
      <c r="BV199" s="60" t="str">
        <f>IF(AND($A199&lt;&gt;"",$A199&lt;&gt;"Kérem válasszon!"),ViziPartner!$C$9,"")</f>
        <v/>
      </c>
      <c r="BW199" s="60" t="str">
        <f>IF(AND($A199&lt;&gt;"",$A199&lt;&gt;"Kérem válasszon!"),ViziPartner!$C$8,"")</f>
        <v/>
      </c>
      <c r="BX199" s="60" t="str">
        <f t="shared" si="37"/>
        <v/>
      </c>
      <c r="BY199" s="60" t="str">
        <f t="shared" si="38"/>
        <v/>
      </c>
      <c r="BZ199" s="60" t="str">
        <f t="shared" si="39"/>
        <v/>
      </c>
      <c r="CA199" s="60" t="str">
        <f>IF(AND($A199&lt;&gt;"",$A199&lt;&gt;"Kérem válasszon!"),ViziPartner!C$73,"")</f>
        <v/>
      </c>
      <c r="CB199" s="107" t="str">
        <f>IF(AND($A199&lt;&gt;"",$A199&lt;&gt;"Kérem válasszon!"),ViziPartner!$C$74,"")</f>
        <v/>
      </c>
    </row>
    <row r="200" spans="5:80">
      <c r="E200" s="69"/>
      <c r="G200" s="60" t="str">
        <f t="shared" si="30"/>
        <v/>
      </c>
      <c r="H200" s="60" t="str">
        <f t="shared" si="31"/>
        <v/>
      </c>
      <c r="I200" s="129" t="str">
        <f t="shared" si="33"/>
        <v/>
      </c>
      <c r="J200" s="129" t="str">
        <f t="shared" si="34"/>
        <v/>
      </c>
      <c r="K200" s="104" t="str">
        <f t="shared" si="35"/>
        <v/>
      </c>
      <c r="O200" s="69" t="str">
        <f t="shared" si="32"/>
        <v/>
      </c>
      <c r="P200" s="60" t="str">
        <f>IF($C200&lt;&gt;"",ViziPartner!$C$9,"")</f>
        <v/>
      </c>
      <c r="Q200" s="60" t="str">
        <f>IF($C200&lt;&gt;"",ViziPartner!$C$10&amp;" "&amp;ViziPartner!$C$11&amp;" "&amp;ViziPartner!$C$12&amp;", "&amp;ViziPartner!$C$13,"")</f>
        <v/>
      </c>
      <c r="R200" s="60" t="str">
        <f>IF($C200&lt;&gt;"",ViziPartner!$C$9,"")</f>
        <v/>
      </c>
      <c r="S200" s="60" t="str">
        <f>IF($C200&lt;&gt;"",ViziPartner!$C$10&amp;" "&amp;ViziPartner!$C$11&amp;" "&amp;ViziPartner!$C$12&amp;", "&amp;ViziPartner!$C$13,"")</f>
        <v/>
      </c>
      <c r="AX200" s="104" t="str">
        <f t="shared" si="36"/>
        <v/>
      </c>
      <c r="BV200" s="60" t="str">
        <f>IF(AND($A200&lt;&gt;"",$A200&lt;&gt;"Kérem válasszon!"),ViziPartner!$C$9,"")</f>
        <v/>
      </c>
      <c r="BW200" s="60" t="str">
        <f>IF(AND($A200&lt;&gt;"",$A200&lt;&gt;"Kérem válasszon!"),ViziPartner!$C$8,"")</f>
        <v/>
      </c>
      <c r="BX200" s="60" t="str">
        <f t="shared" si="37"/>
        <v/>
      </c>
      <c r="BY200" s="60" t="str">
        <f t="shared" si="38"/>
        <v/>
      </c>
      <c r="BZ200" s="60" t="str">
        <f t="shared" si="39"/>
        <v/>
      </c>
      <c r="CA200" s="60" t="str">
        <f>IF(AND($A200&lt;&gt;"",$A200&lt;&gt;"Kérem válasszon!"),ViziPartner!C$73,"")</f>
        <v/>
      </c>
      <c r="CB200" s="107" t="str">
        <f>IF(AND($A200&lt;&gt;"",$A200&lt;&gt;"Kérem válasszon!"),ViziPartner!$C$74,"")</f>
        <v/>
      </c>
    </row>
    <row r="201" spans="5:80">
      <c r="E201" s="69"/>
      <c r="G201" s="60" t="str">
        <f t="shared" si="30"/>
        <v/>
      </c>
      <c r="H201" s="60" t="str">
        <f t="shared" si="31"/>
        <v/>
      </c>
      <c r="I201" s="129" t="str">
        <f t="shared" si="33"/>
        <v/>
      </c>
      <c r="J201" s="129" t="str">
        <f t="shared" si="34"/>
        <v/>
      </c>
      <c r="K201" s="104" t="str">
        <f t="shared" si="35"/>
        <v/>
      </c>
      <c r="O201" s="69" t="str">
        <f t="shared" si="32"/>
        <v/>
      </c>
      <c r="P201" s="60" t="str">
        <f>IF($C201&lt;&gt;"",ViziPartner!$C$9,"")</f>
        <v/>
      </c>
      <c r="Q201" s="60" t="str">
        <f>IF($C201&lt;&gt;"",ViziPartner!$C$10&amp;" "&amp;ViziPartner!$C$11&amp;" "&amp;ViziPartner!$C$12&amp;", "&amp;ViziPartner!$C$13,"")</f>
        <v/>
      </c>
      <c r="R201" s="60" t="str">
        <f>IF($C201&lt;&gt;"",ViziPartner!$C$9,"")</f>
        <v/>
      </c>
      <c r="S201" s="60" t="str">
        <f>IF($C201&lt;&gt;"",ViziPartner!$C$10&amp;" "&amp;ViziPartner!$C$11&amp;" "&amp;ViziPartner!$C$12&amp;", "&amp;ViziPartner!$C$13,"")</f>
        <v/>
      </c>
      <c r="AX201" s="104" t="str">
        <f t="shared" si="36"/>
        <v/>
      </c>
      <c r="BV201" s="60" t="str">
        <f>IF(AND($A201&lt;&gt;"",$A201&lt;&gt;"Kérem válasszon!"),ViziPartner!$C$9,"")</f>
        <v/>
      </c>
      <c r="BW201" s="60" t="str">
        <f>IF(AND($A201&lt;&gt;"",$A201&lt;&gt;"Kérem válasszon!"),ViziPartner!$C$8,"")</f>
        <v/>
      </c>
      <c r="BX201" s="60" t="str">
        <f t="shared" si="37"/>
        <v/>
      </c>
      <c r="BY201" s="60" t="str">
        <f t="shared" si="38"/>
        <v/>
      </c>
      <c r="BZ201" s="60" t="str">
        <f t="shared" si="39"/>
        <v/>
      </c>
      <c r="CA201" s="60" t="str">
        <f>IF(AND($A201&lt;&gt;"",$A201&lt;&gt;"Kérem válasszon!"),ViziPartner!C$73,"")</f>
        <v/>
      </c>
      <c r="CB201" s="107" t="str">
        <f>IF(AND($A201&lt;&gt;"",$A201&lt;&gt;"Kérem válasszon!"),ViziPartner!$C$74,"")</f>
        <v/>
      </c>
    </row>
    <row r="202" spans="5:80">
      <c r="E202" s="69"/>
      <c r="G202" s="60" t="str">
        <f t="shared" si="30"/>
        <v/>
      </c>
      <c r="H202" s="60" t="str">
        <f t="shared" si="31"/>
        <v/>
      </c>
      <c r="I202" s="129" t="str">
        <f t="shared" si="33"/>
        <v/>
      </c>
      <c r="J202" s="129" t="str">
        <f t="shared" si="34"/>
        <v/>
      </c>
      <c r="K202" s="104" t="str">
        <f t="shared" si="35"/>
        <v/>
      </c>
      <c r="O202" s="69" t="str">
        <f t="shared" si="32"/>
        <v/>
      </c>
      <c r="P202" s="60" t="str">
        <f>IF($C202&lt;&gt;"",ViziPartner!$C$9,"")</f>
        <v/>
      </c>
      <c r="Q202" s="60" t="str">
        <f>IF($C202&lt;&gt;"",ViziPartner!$C$10&amp;" "&amp;ViziPartner!$C$11&amp;" "&amp;ViziPartner!$C$12&amp;", "&amp;ViziPartner!$C$13,"")</f>
        <v/>
      </c>
      <c r="R202" s="60" t="str">
        <f>IF($C202&lt;&gt;"",ViziPartner!$C$9,"")</f>
        <v/>
      </c>
      <c r="S202" s="60" t="str">
        <f>IF($C202&lt;&gt;"",ViziPartner!$C$10&amp;" "&amp;ViziPartner!$C$11&amp;" "&amp;ViziPartner!$C$12&amp;", "&amp;ViziPartner!$C$13,"")</f>
        <v/>
      </c>
      <c r="AX202" s="104" t="str">
        <f t="shared" si="36"/>
        <v/>
      </c>
      <c r="BV202" s="60" t="str">
        <f>IF(AND($A202&lt;&gt;"",$A202&lt;&gt;"Kérem válasszon!"),ViziPartner!$C$9,"")</f>
        <v/>
      </c>
      <c r="BW202" s="60" t="str">
        <f>IF(AND($A202&lt;&gt;"",$A202&lt;&gt;"Kérem válasszon!"),ViziPartner!$C$8,"")</f>
        <v/>
      </c>
      <c r="BX202" s="60" t="str">
        <f t="shared" si="37"/>
        <v/>
      </c>
      <c r="BY202" s="60" t="str">
        <f t="shared" si="38"/>
        <v/>
      </c>
      <c r="BZ202" s="60" t="str">
        <f t="shared" si="39"/>
        <v/>
      </c>
      <c r="CA202" s="60" t="str">
        <f>IF(AND($A202&lt;&gt;"",$A202&lt;&gt;"Kérem válasszon!"),ViziPartner!C$73,"")</f>
        <v/>
      </c>
      <c r="CB202" s="107" t="str">
        <f>IF(AND($A202&lt;&gt;"",$A202&lt;&gt;"Kérem válasszon!"),ViziPartner!$C$74,"")</f>
        <v/>
      </c>
    </row>
    <row r="203" spans="5:80">
      <c r="E203" s="69"/>
      <c r="G203" s="60" t="str">
        <f t="shared" si="30"/>
        <v/>
      </c>
      <c r="H203" s="60" t="str">
        <f t="shared" si="31"/>
        <v/>
      </c>
      <c r="I203" s="129" t="str">
        <f t="shared" si="33"/>
        <v/>
      </c>
      <c r="J203" s="129" t="str">
        <f t="shared" si="34"/>
        <v/>
      </c>
      <c r="K203" s="104" t="str">
        <f t="shared" si="35"/>
        <v/>
      </c>
      <c r="O203" s="69" t="str">
        <f t="shared" si="32"/>
        <v/>
      </c>
      <c r="P203" s="60" t="str">
        <f>IF($C203&lt;&gt;"",ViziPartner!$C$9,"")</f>
        <v/>
      </c>
      <c r="Q203" s="60" t="str">
        <f>IF($C203&lt;&gt;"",ViziPartner!$C$10&amp;" "&amp;ViziPartner!$C$11&amp;" "&amp;ViziPartner!$C$12&amp;", "&amp;ViziPartner!$C$13,"")</f>
        <v/>
      </c>
      <c r="R203" s="60" t="str">
        <f>IF($C203&lt;&gt;"",ViziPartner!$C$9,"")</f>
        <v/>
      </c>
      <c r="S203" s="60" t="str">
        <f>IF($C203&lt;&gt;"",ViziPartner!$C$10&amp;" "&amp;ViziPartner!$C$11&amp;" "&amp;ViziPartner!$C$12&amp;", "&amp;ViziPartner!$C$13,"")</f>
        <v/>
      </c>
      <c r="AX203" s="104" t="str">
        <f t="shared" si="36"/>
        <v/>
      </c>
      <c r="BV203" s="60" t="str">
        <f>IF(AND($A203&lt;&gt;"",$A203&lt;&gt;"Kérem válasszon!"),ViziPartner!$C$9,"")</f>
        <v/>
      </c>
      <c r="BW203" s="60" t="str">
        <f>IF(AND($A203&lt;&gt;"",$A203&lt;&gt;"Kérem válasszon!"),ViziPartner!$C$8,"")</f>
        <v/>
      </c>
      <c r="BX203" s="60" t="str">
        <f t="shared" si="37"/>
        <v/>
      </c>
      <c r="BY203" s="60" t="str">
        <f t="shared" si="38"/>
        <v/>
      </c>
      <c r="BZ203" s="60" t="str">
        <f t="shared" si="39"/>
        <v/>
      </c>
      <c r="CA203" s="60" t="str">
        <f>IF(AND($A203&lt;&gt;"",$A203&lt;&gt;"Kérem válasszon!"),ViziPartner!C$73,"")</f>
        <v/>
      </c>
      <c r="CB203" s="107" t="str">
        <f>IF(AND($A203&lt;&gt;"",$A203&lt;&gt;"Kérem válasszon!"),ViziPartner!$C$74,"")</f>
        <v/>
      </c>
    </row>
    <row r="204" spans="5:80">
      <c r="E204" s="69"/>
      <c r="G204" s="60" t="str">
        <f t="shared" si="30"/>
        <v/>
      </c>
      <c r="H204" s="60" t="str">
        <f t="shared" si="31"/>
        <v/>
      </c>
      <c r="I204" s="129" t="str">
        <f t="shared" si="33"/>
        <v/>
      </c>
      <c r="J204" s="129" t="str">
        <f t="shared" si="34"/>
        <v/>
      </c>
      <c r="K204" s="104" t="str">
        <f t="shared" si="35"/>
        <v/>
      </c>
      <c r="O204" s="69" t="str">
        <f t="shared" si="32"/>
        <v/>
      </c>
      <c r="P204" s="60" t="str">
        <f>IF($C204&lt;&gt;"",ViziPartner!$C$9,"")</f>
        <v/>
      </c>
      <c r="Q204" s="60" t="str">
        <f>IF($C204&lt;&gt;"",ViziPartner!$C$10&amp;" "&amp;ViziPartner!$C$11&amp;" "&amp;ViziPartner!$C$12&amp;", "&amp;ViziPartner!$C$13,"")</f>
        <v/>
      </c>
      <c r="R204" s="60" t="str">
        <f>IF($C204&lt;&gt;"",ViziPartner!$C$9,"")</f>
        <v/>
      </c>
      <c r="S204" s="60" t="str">
        <f>IF($C204&lt;&gt;"",ViziPartner!$C$10&amp;" "&amp;ViziPartner!$C$11&amp;" "&amp;ViziPartner!$C$12&amp;", "&amp;ViziPartner!$C$13,"")</f>
        <v/>
      </c>
      <c r="AX204" s="104" t="str">
        <f t="shared" si="36"/>
        <v/>
      </c>
      <c r="BV204" s="60" t="str">
        <f>IF(AND($A204&lt;&gt;"",$A204&lt;&gt;"Kérem válasszon!"),ViziPartner!$C$9,"")</f>
        <v/>
      </c>
      <c r="BW204" s="60" t="str">
        <f>IF(AND($A204&lt;&gt;"",$A204&lt;&gt;"Kérem válasszon!"),ViziPartner!$C$8,"")</f>
        <v/>
      </c>
      <c r="BX204" s="60" t="str">
        <f t="shared" si="37"/>
        <v/>
      </c>
      <c r="BY204" s="60" t="str">
        <f t="shared" si="38"/>
        <v/>
      </c>
      <c r="BZ204" s="60" t="str">
        <f t="shared" si="39"/>
        <v/>
      </c>
      <c r="CA204" s="60" t="str">
        <f>IF(AND($A204&lt;&gt;"",$A204&lt;&gt;"Kérem válasszon!"),ViziPartner!C$73,"")</f>
        <v/>
      </c>
      <c r="CB204" s="107" t="str">
        <f>IF(AND($A204&lt;&gt;"",$A204&lt;&gt;"Kérem válasszon!"),ViziPartner!$C$74,"")</f>
        <v/>
      </c>
    </row>
    <row r="205" spans="5:80">
      <c r="E205" s="69"/>
      <c r="G205" s="60" t="str">
        <f t="shared" si="30"/>
        <v/>
      </c>
      <c r="H205" s="60" t="str">
        <f t="shared" si="31"/>
        <v/>
      </c>
      <c r="I205" s="129" t="str">
        <f t="shared" si="33"/>
        <v/>
      </c>
      <c r="J205" s="129" t="str">
        <f t="shared" si="34"/>
        <v/>
      </c>
      <c r="K205" s="104" t="str">
        <f t="shared" si="35"/>
        <v/>
      </c>
      <c r="O205" s="69" t="str">
        <f t="shared" si="32"/>
        <v/>
      </c>
      <c r="P205" s="60" t="str">
        <f>IF($C205&lt;&gt;"",ViziPartner!$C$9,"")</f>
        <v/>
      </c>
      <c r="Q205" s="60" t="str">
        <f>IF($C205&lt;&gt;"",ViziPartner!$C$10&amp;" "&amp;ViziPartner!$C$11&amp;" "&amp;ViziPartner!$C$12&amp;", "&amp;ViziPartner!$C$13,"")</f>
        <v/>
      </c>
      <c r="R205" s="60" t="str">
        <f>IF($C205&lt;&gt;"",ViziPartner!$C$9,"")</f>
        <v/>
      </c>
      <c r="S205" s="60" t="str">
        <f>IF($C205&lt;&gt;"",ViziPartner!$C$10&amp;" "&amp;ViziPartner!$C$11&amp;" "&amp;ViziPartner!$C$12&amp;", "&amp;ViziPartner!$C$13,"")</f>
        <v/>
      </c>
      <c r="AX205" s="104" t="str">
        <f t="shared" si="36"/>
        <v/>
      </c>
      <c r="BV205" s="60" t="str">
        <f>IF(AND($A205&lt;&gt;"",$A205&lt;&gt;"Kérem válasszon!"),ViziPartner!$C$9,"")</f>
        <v/>
      </c>
      <c r="BW205" s="60" t="str">
        <f>IF(AND($A205&lt;&gt;"",$A205&lt;&gt;"Kérem válasszon!"),ViziPartner!$C$8,"")</f>
        <v/>
      </c>
      <c r="BX205" s="60" t="str">
        <f t="shared" si="37"/>
        <v/>
      </c>
      <c r="BY205" s="60" t="str">
        <f t="shared" si="38"/>
        <v/>
      </c>
      <c r="BZ205" s="60" t="str">
        <f t="shared" si="39"/>
        <v/>
      </c>
      <c r="CA205" s="60" t="str">
        <f>IF(AND($A205&lt;&gt;"",$A205&lt;&gt;"Kérem válasszon!"),ViziPartner!C$73,"")</f>
        <v/>
      </c>
      <c r="CB205" s="107" t="str">
        <f>IF(AND($A205&lt;&gt;"",$A205&lt;&gt;"Kérem válasszon!"),ViziPartner!$C$74,"")</f>
        <v/>
      </c>
    </row>
    <row r="206" spans="5:80">
      <c r="E206" s="69"/>
      <c r="G206" s="60" t="str">
        <f t="shared" si="30"/>
        <v/>
      </c>
      <c r="H206" s="60" t="str">
        <f t="shared" si="31"/>
        <v/>
      </c>
      <c r="I206" s="129" t="str">
        <f t="shared" si="33"/>
        <v/>
      </c>
      <c r="J206" s="129" t="str">
        <f t="shared" si="34"/>
        <v/>
      </c>
      <c r="K206" s="104" t="str">
        <f t="shared" si="35"/>
        <v/>
      </c>
      <c r="O206" s="69" t="str">
        <f t="shared" si="32"/>
        <v/>
      </c>
      <c r="P206" s="60" t="str">
        <f>IF($C206&lt;&gt;"",ViziPartner!$C$9,"")</f>
        <v/>
      </c>
      <c r="Q206" s="60" t="str">
        <f>IF($C206&lt;&gt;"",ViziPartner!$C$10&amp;" "&amp;ViziPartner!$C$11&amp;" "&amp;ViziPartner!$C$12&amp;", "&amp;ViziPartner!$C$13,"")</f>
        <v/>
      </c>
      <c r="R206" s="60" t="str">
        <f>IF($C206&lt;&gt;"",ViziPartner!$C$9,"")</f>
        <v/>
      </c>
      <c r="S206" s="60" t="str">
        <f>IF($C206&lt;&gt;"",ViziPartner!$C$10&amp;" "&amp;ViziPartner!$C$11&amp;" "&amp;ViziPartner!$C$12&amp;", "&amp;ViziPartner!$C$13,"")</f>
        <v/>
      </c>
      <c r="AX206" s="104" t="str">
        <f t="shared" si="36"/>
        <v/>
      </c>
      <c r="BV206" s="60" t="str">
        <f>IF(AND($A206&lt;&gt;"",$A206&lt;&gt;"Kérem válasszon!"),ViziPartner!$C$9,"")</f>
        <v/>
      </c>
      <c r="BW206" s="60" t="str">
        <f>IF(AND($A206&lt;&gt;"",$A206&lt;&gt;"Kérem válasszon!"),ViziPartner!$C$8,"")</f>
        <v/>
      </c>
      <c r="BX206" s="60" t="str">
        <f t="shared" si="37"/>
        <v/>
      </c>
      <c r="BY206" s="60" t="str">
        <f t="shared" si="38"/>
        <v/>
      </c>
      <c r="BZ206" s="60" t="str">
        <f t="shared" si="39"/>
        <v/>
      </c>
      <c r="CA206" s="60" t="str">
        <f>IF(AND($A206&lt;&gt;"",$A206&lt;&gt;"Kérem válasszon!"),ViziPartner!C$73,"")</f>
        <v/>
      </c>
      <c r="CB206" s="107" t="str">
        <f>IF(AND($A206&lt;&gt;"",$A206&lt;&gt;"Kérem válasszon!"),ViziPartner!$C$74,"")</f>
        <v/>
      </c>
    </row>
    <row r="207" spans="5:80">
      <c r="E207" s="69"/>
      <c r="G207" s="60" t="str">
        <f t="shared" si="30"/>
        <v/>
      </c>
      <c r="H207" s="60" t="str">
        <f t="shared" si="31"/>
        <v/>
      </c>
      <c r="I207" s="129" t="str">
        <f t="shared" si="33"/>
        <v/>
      </c>
      <c r="J207" s="129" t="str">
        <f t="shared" si="34"/>
        <v/>
      </c>
      <c r="K207" s="104" t="str">
        <f t="shared" si="35"/>
        <v/>
      </c>
      <c r="O207" s="69" t="str">
        <f t="shared" si="32"/>
        <v/>
      </c>
      <c r="P207" s="60" t="str">
        <f>IF($C207&lt;&gt;"",ViziPartner!$C$9,"")</f>
        <v/>
      </c>
      <c r="Q207" s="60" t="str">
        <f>IF($C207&lt;&gt;"",ViziPartner!$C$10&amp;" "&amp;ViziPartner!$C$11&amp;" "&amp;ViziPartner!$C$12&amp;", "&amp;ViziPartner!$C$13,"")</f>
        <v/>
      </c>
      <c r="R207" s="60" t="str">
        <f>IF($C207&lt;&gt;"",ViziPartner!$C$9,"")</f>
        <v/>
      </c>
      <c r="S207" s="60" t="str">
        <f>IF($C207&lt;&gt;"",ViziPartner!$C$10&amp;" "&amp;ViziPartner!$C$11&amp;" "&amp;ViziPartner!$C$12&amp;", "&amp;ViziPartner!$C$13,"")</f>
        <v/>
      </c>
      <c r="AX207" s="104" t="str">
        <f t="shared" si="36"/>
        <v/>
      </c>
      <c r="BV207" s="60" t="str">
        <f>IF(AND($A207&lt;&gt;"",$A207&lt;&gt;"Kérem válasszon!"),ViziPartner!$C$9,"")</f>
        <v/>
      </c>
      <c r="BW207" s="60" t="str">
        <f>IF(AND($A207&lt;&gt;"",$A207&lt;&gt;"Kérem válasszon!"),ViziPartner!$C$8,"")</f>
        <v/>
      </c>
      <c r="BX207" s="60" t="str">
        <f t="shared" si="37"/>
        <v/>
      </c>
      <c r="BY207" s="60" t="str">
        <f t="shared" si="38"/>
        <v/>
      </c>
      <c r="BZ207" s="60" t="str">
        <f t="shared" si="39"/>
        <v/>
      </c>
      <c r="CA207" s="60" t="str">
        <f>IF(AND($A207&lt;&gt;"",$A207&lt;&gt;"Kérem válasszon!"),ViziPartner!C$73,"")</f>
        <v/>
      </c>
      <c r="CB207" s="107" t="str">
        <f>IF(AND($A207&lt;&gt;"",$A207&lt;&gt;"Kérem válasszon!"),ViziPartner!$C$74,"")</f>
        <v/>
      </c>
    </row>
    <row r="208" spans="5:80">
      <c r="E208" s="69"/>
      <c r="G208" s="60" t="str">
        <f t="shared" si="30"/>
        <v/>
      </c>
      <c r="H208" s="60" t="str">
        <f t="shared" si="31"/>
        <v/>
      </c>
      <c r="I208" s="129" t="str">
        <f t="shared" si="33"/>
        <v/>
      </c>
      <c r="J208" s="129" t="str">
        <f t="shared" si="34"/>
        <v/>
      </c>
      <c r="K208" s="104" t="str">
        <f t="shared" si="35"/>
        <v/>
      </c>
      <c r="O208" s="69" t="str">
        <f t="shared" si="32"/>
        <v/>
      </c>
      <c r="P208" s="60" t="str">
        <f>IF($C208&lt;&gt;"",ViziPartner!$C$9,"")</f>
        <v/>
      </c>
      <c r="Q208" s="60" t="str">
        <f>IF($C208&lt;&gt;"",ViziPartner!$C$10&amp;" "&amp;ViziPartner!$C$11&amp;" "&amp;ViziPartner!$C$12&amp;", "&amp;ViziPartner!$C$13,"")</f>
        <v/>
      </c>
      <c r="R208" s="60" t="str">
        <f>IF($C208&lt;&gt;"",ViziPartner!$C$9,"")</f>
        <v/>
      </c>
      <c r="S208" s="60" t="str">
        <f>IF($C208&lt;&gt;"",ViziPartner!$C$10&amp;" "&amp;ViziPartner!$C$11&amp;" "&amp;ViziPartner!$C$12&amp;", "&amp;ViziPartner!$C$13,"")</f>
        <v/>
      </c>
      <c r="AX208" s="104" t="str">
        <f t="shared" si="36"/>
        <v/>
      </c>
      <c r="BV208" s="60" t="str">
        <f>IF(AND($A208&lt;&gt;"",$A208&lt;&gt;"Kérem válasszon!"),ViziPartner!$C$9,"")</f>
        <v/>
      </c>
      <c r="BW208" s="60" t="str">
        <f>IF(AND($A208&lt;&gt;"",$A208&lt;&gt;"Kérem válasszon!"),ViziPartner!$C$8,"")</f>
        <v/>
      </c>
      <c r="BX208" s="60" t="str">
        <f t="shared" si="37"/>
        <v/>
      </c>
      <c r="BY208" s="60" t="str">
        <f t="shared" si="38"/>
        <v/>
      </c>
      <c r="BZ208" s="60" t="str">
        <f t="shared" si="39"/>
        <v/>
      </c>
      <c r="CA208" s="60" t="str">
        <f>IF(AND($A208&lt;&gt;"",$A208&lt;&gt;"Kérem válasszon!"),ViziPartner!C$73,"")</f>
        <v/>
      </c>
      <c r="CB208" s="107" t="str">
        <f>IF(AND($A208&lt;&gt;"",$A208&lt;&gt;"Kérem válasszon!"),ViziPartner!$C$74,"")</f>
        <v/>
      </c>
    </row>
    <row r="209" spans="5:80">
      <c r="E209" s="69"/>
      <c r="G209" s="60" t="str">
        <f t="shared" si="30"/>
        <v/>
      </c>
      <c r="H209" s="60" t="str">
        <f t="shared" si="31"/>
        <v/>
      </c>
      <c r="I209" s="129" t="str">
        <f t="shared" si="33"/>
        <v/>
      </c>
      <c r="J209" s="129" t="str">
        <f t="shared" si="34"/>
        <v/>
      </c>
      <c r="K209" s="104" t="str">
        <f t="shared" si="35"/>
        <v/>
      </c>
      <c r="O209" s="69" t="str">
        <f t="shared" si="32"/>
        <v/>
      </c>
      <c r="P209" s="60" t="str">
        <f>IF($C209&lt;&gt;"",ViziPartner!$C$9,"")</f>
        <v/>
      </c>
      <c r="Q209" s="60" t="str">
        <f>IF($C209&lt;&gt;"",ViziPartner!$C$10&amp;" "&amp;ViziPartner!$C$11&amp;" "&amp;ViziPartner!$C$12&amp;", "&amp;ViziPartner!$C$13,"")</f>
        <v/>
      </c>
      <c r="R209" s="60" t="str">
        <f>IF($C209&lt;&gt;"",ViziPartner!$C$9,"")</f>
        <v/>
      </c>
      <c r="S209" s="60" t="str">
        <f>IF($C209&lt;&gt;"",ViziPartner!$C$10&amp;" "&amp;ViziPartner!$C$11&amp;" "&amp;ViziPartner!$C$12&amp;", "&amp;ViziPartner!$C$13,"")</f>
        <v/>
      </c>
      <c r="AX209" s="104" t="str">
        <f t="shared" si="36"/>
        <v/>
      </c>
      <c r="BV209" s="60" t="str">
        <f>IF(AND($A209&lt;&gt;"",$A209&lt;&gt;"Kérem válasszon!"),ViziPartner!$C$9,"")</f>
        <v/>
      </c>
      <c r="BW209" s="60" t="str">
        <f>IF(AND($A209&lt;&gt;"",$A209&lt;&gt;"Kérem válasszon!"),ViziPartner!$C$8,"")</f>
        <v/>
      </c>
      <c r="BX209" s="60" t="str">
        <f t="shared" si="37"/>
        <v/>
      </c>
      <c r="BY209" s="60" t="str">
        <f t="shared" si="38"/>
        <v/>
      </c>
      <c r="BZ209" s="60" t="str">
        <f t="shared" si="39"/>
        <v/>
      </c>
      <c r="CA209" s="60" t="str">
        <f>IF(AND($A209&lt;&gt;"",$A209&lt;&gt;"Kérem válasszon!"),ViziPartner!C$73,"")</f>
        <v/>
      </c>
      <c r="CB209" s="107" t="str">
        <f>IF(AND($A209&lt;&gt;"",$A209&lt;&gt;"Kérem válasszon!"),ViziPartner!$C$74,"")</f>
        <v/>
      </c>
    </row>
    <row r="210" spans="5:80">
      <c r="E210" s="69"/>
      <c r="G210" s="60" t="str">
        <f t="shared" si="30"/>
        <v/>
      </c>
      <c r="H210" s="60" t="str">
        <f t="shared" si="31"/>
        <v/>
      </c>
      <c r="I210" s="129" t="str">
        <f t="shared" si="33"/>
        <v/>
      </c>
      <c r="J210" s="129" t="str">
        <f t="shared" si="34"/>
        <v/>
      </c>
      <c r="K210" s="104" t="str">
        <f t="shared" si="35"/>
        <v/>
      </c>
      <c r="O210" s="69" t="str">
        <f t="shared" si="32"/>
        <v/>
      </c>
      <c r="P210" s="60" t="str">
        <f>IF($C210&lt;&gt;"",ViziPartner!$C$9,"")</f>
        <v/>
      </c>
      <c r="Q210" s="60" t="str">
        <f>IF($C210&lt;&gt;"",ViziPartner!$C$10&amp;" "&amp;ViziPartner!$C$11&amp;" "&amp;ViziPartner!$C$12&amp;", "&amp;ViziPartner!$C$13,"")</f>
        <v/>
      </c>
      <c r="R210" s="60" t="str">
        <f>IF($C210&lt;&gt;"",ViziPartner!$C$9,"")</f>
        <v/>
      </c>
      <c r="S210" s="60" t="str">
        <f>IF($C210&lt;&gt;"",ViziPartner!$C$10&amp;" "&amp;ViziPartner!$C$11&amp;" "&amp;ViziPartner!$C$12&amp;", "&amp;ViziPartner!$C$13,"")</f>
        <v/>
      </c>
      <c r="AX210" s="104" t="str">
        <f t="shared" si="36"/>
        <v/>
      </c>
      <c r="BV210" s="60" t="str">
        <f>IF(AND($A210&lt;&gt;"",$A210&lt;&gt;"Kérem válasszon!"),ViziPartner!$C$9,"")</f>
        <v/>
      </c>
      <c r="BW210" s="60" t="str">
        <f>IF(AND($A210&lt;&gt;"",$A210&lt;&gt;"Kérem válasszon!"),ViziPartner!$C$8,"")</f>
        <v/>
      </c>
      <c r="BX210" s="60" t="str">
        <f t="shared" si="37"/>
        <v/>
      </c>
      <c r="BY210" s="60" t="str">
        <f t="shared" si="38"/>
        <v/>
      </c>
      <c r="BZ210" s="60" t="str">
        <f t="shared" si="39"/>
        <v/>
      </c>
      <c r="CA210" s="60" t="str">
        <f>IF(AND($A210&lt;&gt;"",$A210&lt;&gt;"Kérem válasszon!"),ViziPartner!C$73,"")</f>
        <v/>
      </c>
      <c r="CB210" s="107" t="str">
        <f>IF(AND($A210&lt;&gt;"",$A210&lt;&gt;"Kérem válasszon!"),ViziPartner!$C$74,"")</f>
        <v/>
      </c>
    </row>
    <row r="211" spans="5:80">
      <c r="E211" s="69"/>
      <c r="G211" s="60" t="str">
        <f t="shared" si="30"/>
        <v/>
      </c>
      <c r="H211" s="60" t="str">
        <f t="shared" si="31"/>
        <v/>
      </c>
      <c r="I211" s="129" t="str">
        <f t="shared" si="33"/>
        <v/>
      </c>
      <c r="J211" s="129" t="str">
        <f t="shared" si="34"/>
        <v/>
      </c>
      <c r="K211" s="104" t="str">
        <f t="shared" si="35"/>
        <v/>
      </c>
      <c r="O211" s="69" t="str">
        <f t="shared" si="32"/>
        <v/>
      </c>
      <c r="P211" s="60" t="str">
        <f>IF($C211&lt;&gt;"",ViziPartner!$C$9,"")</f>
        <v/>
      </c>
      <c r="Q211" s="60" t="str">
        <f>IF($C211&lt;&gt;"",ViziPartner!$C$10&amp;" "&amp;ViziPartner!$C$11&amp;" "&amp;ViziPartner!$C$12&amp;", "&amp;ViziPartner!$C$13,"")</f>
        <v/>
      </c>
      <c r="R211" s="60" t="str">
        <f>IF($C211&lt;&gt;"",ViziPartner!$C$9,"")</f>
        <v/>
      </c>
      <c r="S211" s="60" t="str">
        <f>IF($C211&lt;&gt;"",ViziPartner!$C$10&amp;" "&amp;ViziPartner!$C$11&amp;" "&amp;ViziPartner!$C$12&amp;", "&amp;ViziPartner!$C$13,"")</f>
        <v/>
      </c>
      <c r="AX211" s="104" t="str">
        <f t="shared" si="36"/>
        <v/>
      </c>
      <c r="BV211" s="60" t="str">
        <f>IF(AND($A211&lt;&gt;"",$A211&lt;&gt;"Kérem válasszon!"),ViziPartner!$C$9,"")</f>
        <v/>
      </c>
      <c r="BW211" s="60" t="str">
        <f>IF(AND($A211&lt;&gt;"",$A211&lt;&gt;"Kérem válasszon!"),ViziPartner!$C$8,"")</f>
        <v/>
      </c>
      <c r="BX211" s="60" t="str">
        <f t="shared" si="37"/>
        <v/>
      </c>
      <c r="BY211" s="60" t="str">
        <f t="shared" si="38"/>
        <v/>
      </c>
      <c r="BZ211" s="60" t="str">
        <f t="shared" si="39"/>
        <v/>
      </c>
      <c r="CA211" s="60" t="str">
        <f>IF(AND($A211&lt;&gt;"",$A211&lt;&gt;"Kérem válasszon!"),ViziPartner!C$73,"")</f>
        <v/>
      </c>
      <c r="CB211" s="107" t="str">
        <f>IF(AND($A211&lt;&gt;"",$A211&lt;&gt;"Kérem válasszon!"),ViziPartner!$C$74,"")</f>
        <v/>
      </c>
    </row>
    <row r="212" spans="5:80">
      <c r="E212" s="69"/>
      <c r="G212" s="60" t="str">
        <f t="shared" si="30"/>
        <v/>
      </c>
      <c r="H212" s="60" t="str">
        <f t="shared" si="31"/>
        <v/>
      </c>
      <c r="I212" s="129" t="str">
        <f t="shared" si="33"/>
        <v/>
      </c>
      <c r="J212" s="129" t="str">
        <f t="shared" si="34"/>
        <v/>
      </c>
      <c r="K212" s="104" t="str">
        <f t="shared" si="35"/>
        <v/>
      </c>
      <c r="O212" s="69" t="str">
        <f t="shared" si="32"/>
        <v/>
      </c>
      <c r="P212" s="60" t="str">
        <f>IF($C212&lt;&gt;"",ViziPartner!$C$9,"")</f>
        <v/>
      </c>
      <c r="Q212" s="60" t="str">
        <f>IF($C212&lt;&gt;"",ViziPartner!$C$10&amp;" "&amp;ViziPartner!$C$11&amp;" "&amp;ViziPartner!$C$12&amp;", "&amp;ViziPartner!$C$13,"")</f>
        <v/>
      </c>
      <c r="R212" s="60" t="str">
        <f>IF($C212&lt;&gt;"",ViziPartner!$C$9,"")</f>
        <v/>
      </c>
      <c r="S212" s="60" t="str">
        <f>IF($C212&lt;&gt;"",ViziPartner!$C$10&amp;" "&amp;ViziPartner!$C$11&amp;" "&amp;ViziPartner!$C$12&amp;", "&amp;ViziPartner!$C$13,"")</f>
        <v/>
      </c>
      <c r="AX212" s="104" t="str">
        <f t="shared" si="36"/>
        <v/>
      </c>
      <c r="BV212" s="60" t="str">
        <f>IF(AND($A212&lt;&gt;"",$A212&lt;&gt;"Kérem válasszon!"),ViziPartner!$C$9,"")</f>
        <v/>
      </c>
      <c r="BW212" s="60" t="str">
        <f>IF(AND($A212&lt;&gt;"",$A212&lt;&gt;"Kérem válasszon!"),ViziPartner!$C$8,"")</f>
        <v/>
      </c>
      <c r="BX212" s="60" t="str">
        <f t="shared" si="37"/>
        <v/>
      </c>
      <c r="BY212" s="60" t="str">
        <f t="shared" si="38"/>
        <v/>
      </c>
      <c r="BZ212" s="60" t="str">
        <f t="shared" si="39"/>
        <v/>
      </c>
      <c r="CA212" s="60" t="str">
        <f>IF(AND($A212&lt;&gt;"",$A212&lt;&gt;"Kérem válasszon!"),ViziPartner!C$73,"")</f>
        <v/>
      </c>
      <c r="CB212" s="107" t="str">
        <f>IF(AND($A212&lt;&gt;"",$A212&lt;&gt;"Kérem válasszon!"),ViziPartner!$C$74,"")</f>
        <v/>
      </c>
    </row>
    <row r="213" spans="5:80">
      <c r="E213" s="69"/>
      <c r="G213" s="60" t="str">
        <f t="shared" si="30"/>
        <v/>
      </c>
      <c r="H213" s="60" t="str">
        <f t="shared" si="31"/>
        <v/>
      </c>
      <c r="I213" s="129" t="str">
        <f t="shared" si="33"/>
        <v/>
      </c>
      <c r="J213" s="129" t="str">
        <f t="shared" si="34"/>
        <v/>
      </c>
      <c r="K213" s="104" t="str">
        <f t="shared" si="35"/>
        <v/>
      </c>
      <c r="O213" s="69" t="str">
        <f t="shared" si="32"/>
        <v/>
      </c>
      <c r="P213" s="60" t="str">
        <f>IF($C213&lt;&gt;"",ViziPartner!$C$9,"")</f>
        <v/>
      </c>
      <c r="Q213" s="60" t="str">
        <f>IF($C213&lt;&gt;"",ViziPartner!$C$10&amp;" "&amp;ViziPartner!$C$11&amp;" "&amp;ViziPartner!$C$12&amp;", "&amp;ViziPartner!$C$13,"")</f>
        <v/>
      </c>
      <c r="R213" s="60" t="str">
        <f>IF($C213&lt;&gt;"",ViziPartner!$C$9,"")</f>
        <v/>
      </c>
      <c r="S213" s="60" t="str">
        <f>IF($C213&lt;&gt;"",ViziPartner!$C$10&amp;" "&amp;ViziPartner!$C$11&amp;" "&amp;ViziPartner!$C$12&amp;", "&amp;ViziPartner!$C$13,"")</f>
        <v/>
      </c>
      <c r="AX213" s="104" t="str">
        <f t="shared" si="36"/>
        <v/>
      </c>
      <c r="BV213" s="60" t="str">
        <f>IF(AND($A213&lt;&gt;"",$A213&lt;&gt;"Kérem válasszon!"),ViziPartner!$C$9,"")</f>
        <v/>
      </c>
      <c r="BW213" s="60" t="str">
        <f>IF(AND($A213&lt;&gt;"",$A213&lt;&gt;"Kérem válasszon!"),ViziPartner!$C$8,"")</f>
        <v/>
      </c>
      <c r="BX213" s="60" t="str">
        <f t="shared" si="37"/>
        <v/>
      </c>
      <c r="BY213" s="60" t="str">
        <f t="shared" si="38"/>
        <v/>
      </c>
      <c r="BZ213" s="60" t="str">
        <f t="shared" si="39"/>
        <v/>
      </c>
      <c r="CA213" s="60" t="str">
        <f>IF(AND($A213&lt;&gt;"",$A213&lt;&gt;"Kérem válasszon!"),ViziPartner!C$73,"")</f>
        <v/>
      </c>
      <c r="CB213" s="107" t="str">
        <f>IF(AND($A213&lt;&gt;"",$A213&lt;&gt;"Kérem válasszon!"),ViziPartner!$C$74,"")</f>
        <v/>
      </c>
    </row>
    <row r="214" spans="5:80">
      <c r="E214" s="69"/>
      <c r="G214" s="60" t="str">
        <f t="shared" si="30"/>
        <v/>
      </c>
      <c r="H214" s="60" t="str">
        <f t="shared" si="31"/>
        <v/>
      </c>
      <c r="I214" s="129" t="str">
        <f t="shared" si="33"/>
        <v/>
      </c>
      <c r="J214" s="129" t="str">
        <f t="shared" si="34"/>
        <v/>
      </c>
      <c r="K214" s="104" t="str">
        <f t="shared" si="35"/>
        <v/>
      </c>
      <c r="O214" s="69" t="str">
        <f t="shared" si="32"/>
        <v/>
      </c>
      <c r="P214" s="60" t="str">
        <f>IF($C214&lt;&gt;"",ViziPartner!$C$9,"")</f>
        <v/>
      </c>
      <c r="Q214" s="60" t="str">
        <f>IF($C214&lt;&gt;"",ViziPartner!$C$10&amp;" "&amp;ViziPartner!$C$11&amp;" "&amp;ViziPartner!$C$12&amp;", "&amp;ViziPartner!$C$13,"")</f>
        <v/>
      </c>
      <c r="R214" s="60" t="str">
        <f>IF($C214&lt;&gt;"",ViziPartner!$C$9,"")</f>
        <v/>
      </c>
      <c r="S214" s="60" t="str">
        <f>IF($C214&lt;&gt;"",ViziPartner!$C$10&amp;" "&amp;ViziPartner!$C$11&amp;" "&amp;ViziPartner!$C$12&amp;", "&amp;ViziPartner!$C$13,"")</f>
        <v/>
      </c>
      <c r="AX214" s="104" t="str">
        <f t="shared" si="36"/>
        <v/>
      </c>
      <c r="BV214" s="60" t="str">
        <f>IF(AND($A214&lt;&gt;"",$A214&lt;&gt;"Kérem válasszon!"),ViziPartner!$C$9,"")</f>
        <v/>
      </c>
      <c r="BW214" s="60" t="str">
        <f>IF(AND($A214&lt;&gt;"",$A214&lt;&gt;"Kérem válasszon!"),ViziPartner!$C$8,"")</f>
        <v/>
      </c>
      <c r="BX214" s="60" t="str">
        <f t="shared" si="37"/>
        <v/>
      </c>
      <c r="BY214" s="60" t="str">
        <f t="shared" si="38"/>
        <v/>
      </c>
      <c r="BZ214" s="60" t="str">
        <f t="shared" si="39"/>
        <v/>
      </c>
      <c r="CA214" s="60" t="str">
        <f>IF(AND($A214&lt;&gt;"",$A214&lt;&gt;"Kérem válasszon!"),ViziPartner!C$73,"")</f>
        <v/>
      </c>
      <c r="CB214" s="107" t="str">
        <f>IF(AND($A214&lt;&gt;"",$A214&lt;&gt;"Kérem válasszon!"),ViziPartner!$C$74,"")</f>
        <v/>
      </c>
    </row>
    <row r="215" spans="5:80">
      <c r="E215" s="69"/>
      <c r="G215" s="60" t="str">
        <f t="shared" si="30"/>
        <v/>
      </c>
      <c r="H215" s="60" t="str">
        <f t="shared" si="31"/>
        <v/>
      </c>
      <c r="I215" s="129" t="str">
        <f t="shared" si="33"/>
        <v/>
      </c>
      <c r="J215" s="129" t="str">
        <f t="shared" si="34"/>
        <v/>
      </c>
      <c r="K215" s="104" t="str">
        <f t="shared" si="35"/>
        <v/>
      </c>
      <c r="O215" s="69" t="str">
        <f t="shared" si="32"/>
        <v/>
      </c>
      <c r="P215" s="60" t="str">
        <f>IF($C215&lt;&gt;"",ViziPartner!$C$9,"")</f>
        <v/>
      </c>
      <c r="Q215" s="60" t="str">
        <f>IF($C215&lt;&gt;"",ViziPartner!$C$10&amp;" "&amp;ViziPartner!$C$11&amp;" "&amp;ViziPartner!$C$12&amp;", "&amp;ViziPartner!$C$13,"")</f>
        <v/>
      </c>
      <c r="R215" s="60" t="str">
        <f>IF($C215&lt;&gt;"",ViziPartner!$C$9,"")</f>
        <v/>
      </c>
      <c r="S215" s="60" t="str">
        <f>IF($C215&lt;&gt;"",ViziPartner!$C$10&amp;" "&amp;ViziPartner!$C$11&amp;" "&amp;ViziPartner!$C$12&amp;", "&amp;ViziPartner!$C$13,"")</f>
        <v/>
      </c>
      <c r="AX215" s="104" t="str">
        <f t="shared" si="36"/>
        <v/>
      </c>
      <c r="BV215" s="60" t="str">
        <f>IF(AND($A215&lt;&gt;"",$A215&lt;&gt;"Kérem válasszon!"),ViziPartner!$C$9,"")</f>
        <v/>
      </c>
      <c r="BW215" s="60" t="str">
        <f>IF(AND($A215&lt;&gt;"",$A215&lt;&gt;"Kérem válasszon!"),ViziPartner!$C$8,"")</f>
        <v/>
      </c>
      <c r="BX215" s="60" t="str">
        <f t="shared" si="37"/>
        <v/>
      </c>
      <c r="BY215" s="60" t="str">
        <f t="shared" si="38"/>
        <v/>
      </c>
      <c r="BZ215" s="60" t="str">
        <f t="shared" si="39"/>
        <v/>
      </c>
      <c r="CA215" s="60" t="str">
        <f>IF(AND($A215&lt;&gt;"",$A215&lt;&gt;"Kérem válasszon!"),ViziPartner!C$73,"")</f>
        <v/>
      </c>
      <c r="CB215" s="107" t="str">
        <f>IF(AND($A215&lt;&gt;"",$A215&lt;&gt;"Kérem válasszon!"),ViziPartner!$C$74,"")</f>
        <v/>
      </c>
    </row>
    <row r="216" spans="5:80">
      <c r="E216" s="69"/>
      <c r="G216" s="60" t="str">
        <f t="shared" si="30"/>
        <v/>
      </c>
      <c r="H216" s="60" t="str">
        <f t="shared" si="31"/>
        <v/>
      </c>
      <c r="I216" s="129" t="str">
        <f t="shared" si="33"/>
        <v/>
      </c>
      <c r="J216" s="129" t="str">
        <f t="shared" si="34"/>
        <v/>
      </c>
      <c r="K216" s="104" t="str">
        <f t="shared" si="35"/>
        <v/>
      </c>
      <c r="O216" s="69" t="str">
        <f t="shared" si="32"/>
        <v/>
      </c>
      <c r="P216" s="60" t="str">
        <f>IF($C216&lt;&gt;"",ViziPartner!$C$9,"")</f>
        <v/>
      </c>
      <c r="Q216" s="60" t="str">
        <f>IF($C216&lt;&gt;"",ViziPartner!$C$10&amp;" "&amp;ViziPartner!$C$11&amp;" "&amp;ViziPartner!$C$12&amp;", "&amp;ViziPartner!$C$13,"")</f>
        <v/>
      </c>
      <c r="R216" s="60" t="str">
        <f>IF($C216&lt;&gt;"",ViziPartner!$C$9,"")</f>
        <v/>
      </c>
      <c r="S216" s="60" t="str">
        <f>IF($C216&lt;&gt;"",ViziPartner!$C$10&amp;" "&amp;ViziPartner!$C$11&amp;" "&amp;ViziPartner!$C$12&amp;", "&amp;ViziPartner!$C$13,"")</f>
        <v/>
      </c>
      <c r="AX216" s="104" t="str">
        <f t="shared" si="36"/>
        <v/>
      </c>
      <c r="BV216" s="60" t="str">
        <f>IF(AND($A216&lt;&gt;"",$A216&lt;&gt;"Kérem válasszon!"),ViziPartner!$C$9,"")</f>
        <v/>
      </c>
      <c r="BW216" s="60" t="str">
        <f>IF(AND($A216&lt;&gt;"",$A216&lt;&gt;"Kérem válasszon!"),ViziPartner!$C$8,"")</f>
        <v/>
      </c>
      <c r="BX216" s="60" t="str">
        <f t="shared" si="37"/>
        <v/>
      </c>
      <c r="BY216" s="60" t="str">
        <f t="shared" si="38"/>
        <v/>
      </c>
      <c r="BZ216" s="60" t="str">
        <f t="shared" si="39"/>
        <v/>
      </c>
      <c r="CA216" s="60" t="str">
        <f>IF(AND($A216&lt;&gt;"",$A216&lt;&gt;"Kérem válasszon!"),ViziPartner!C$73,"")</f>
        <v/>
      </c>
      <c r="CB216" s="107" t="str">
        <f>IF(AND($A216&lt;&gt;"",$A216&lt;&gt;"Kérem válasszon!"),ViziPartner!$C$74,"")</f>
        <v/>
      </c>
    </row>
    <row r="217" spans="5:80">
      <c r="E217" s="69"/>
      <c r="G217" s="60" t="str">
        <f t="shared" si="30"/>
        <v/>
      </c>
      <c r="H217" s="60" t="str">
        <f t="shared" si="31"/>
        <v/>
      </c>
      <c r="I217" s="129" t="str">
        <f t="shared" si="33"/>
        <v/>
      </c>
      <c r="J217" s="129" t="str">
        <f t="shared" si="34"/>
        <v/>
      </c>
      <c r="K217" s="104" t="str">
        <f t="shared" si="35"/>
        <v/>
      </c>
      <c r="O217" s="69" t="str">
        <f t="shared" si="32"/>
        <v/>
      </c>
      <c r="P217" s="60" t="str">
        <f>IF($C217&lt;&gt;"",ViziPartner!$C$9,"")</f>
        <v/>
      </c>
      <c r="Q217" s="60" t="str">
        <f>IF($C217&lt;&gt;"",ViziPartner!$C$10&amp;" "&amp;ViziPartner!$C$11&amp;" "&amp;ViziPartner!$C$12&amp;", "&amp;ViziPartner!$C$13,"")</f>
        <v/>
      </c>
      <c r="R217" s="60" t="str">
        <f>IF($C217&lt;&gt;"",ViziPartner!$C$9,"")</f>
        <v/>
      </c>
      <c r="S217" s="60" t="str">
        <f>IF($C217&lt;&gt;"",ViziPartner!$C$10&amp;" "&amp;ViziPartner!$C$11&amp;" "&amp;ViziPartner!$C$12&amp;", "&amp;ViziPartner!$C$13,"")</f>
        <v/>
      </c>
      <c r="AX217" s="104" t="str">
        <f t="shared" si="36"/>
        <v/>
      </c>
      <c r="BV217" s="60" t="str">
        <f>IF(AND($A217&lt;&gt;"",$A217&lt;&gt;"Kérem válasszon!"),ViziPartner!$C$9,"")</f>
        <v/>
      </c>
      <c r="BW217" s="60" t="str">
        <f>IF(AND($A217&lt;&gt;"",$A217&lt;&gt;"Kérem válasszon!"),ViziPartner!$C$8,"")</f>
        <v/>
      </c>
      <c r="BX217" s="60" t="str">
        <f t="shared" si="37"/>
        <v/>
      </c>
      <c r="BY217" s="60" t="str">
        <f t="shared" si="38"/>
        <v/>
      </c>
      <c r="BZ217" s="60" t="str">
        <f t="shared" si="39"/>
        <v/>
      </c>
      <c r="CA217" s="60" t="str">
        <f>IF(AND($A217&lt;&gt;"",$A217&lt;&gt;"Kérem válasszon!"),ViziPartner!C$73,"")</f>
        <v/>
      </c>
      <c r="CB217" s="107" t="str">
        <f>IF(AND($A217&lt;&gt;"",$A217&lt;&gt;"Kérem válasszon!"),ViziPartner!$C$74,"")</f>
        <v/>
      </c>
    </row>
    <row r="218" spans="5:80">
      <c r="E218" s="69"/>
      <c r="G218" s="60" t="str">
        <f t="shared" si="30"/>
        <v/>
      </c>
      <c r="H218" s="60" t="str">
        <f t="shared" si="31"/>
        <v/>
      </c>
      <c r="I218" s="129" t="str">
        <f t="shared" si="33"/>
        <v/>
      </c>
      <c r="J218" s="129" t="str">
        <f t="shared" si="34"/>
        <v/>
      </c>
      <c r="K218" s="104" t="str">
        <f t="shared" si="35"/>
        <v/>
      </c>
      <c r="O218" s="69" t="str">
        <f t="shared" si="32"/>
        <v/>
      </c>
      <c r="P218" s="60" t="str">
        <f>IF($C218&lt;&gt;"",ViziPartner!$C$9,"")</f>
        <v/>
      </c>
      <c r="Q218" s="60" t="str">
        <f>IF($C218&lt;&gt;"",ViziPartner!$C$10&amp;" "&amp;ViziPartner!$C$11&amp;" "&amp;ViziPartner!$C$12&amp;", "&amp;ViziPartner!$C$13,"")</f>
        <v/>
      </c>
      <c r="R218" s="60" t="str">
        <f>IF($C218&lt;&gt;"",ViziPartner!$C$9,"")</f>
        <v/>
      </c>
      <c r="S218" s="60" t="str">
        <f>IF($C218&lt;&gt;"",ViziPartner!$C$10&amp;" "&amp;ViziPartner!$C$11&amp;" "&amp;ViziPartner!$C$12&amp;", "&amp;ViziPartner!$C$13,"")</f>
        <v/>
      </c>
      <c r="AX218" s="104" t="str">
        <f t="shared" si="36"/>
        <v/>
      </c>
      <c r="BV218" s="60" t="str">
        <f>IF(AND($A218&lt;&gt;"",$A218&lt;&gt;"Kérem válasszon!"),ViziPartner!$C$9,"")</f>
        <v/>
      </c>
      <c r="BW218" s="60" t="str">
        <f>IF(AND($A218&lt;&gt;"",$A218&lt;&gt;"Kérem válasszon!"),ViziPartner!$C$8,"")</f>
        <v/>
      </c>
      <c r="BX218" s="60" t="str">
        <f t="shared" si="37"/>
        <v/>
      </c>
      <c r="BY218" s="60" t="str">
        <f t="shared" si="38"/>
        <v/>
      </c>
      <c r="BZ218" s="60" t="str">
        <f t="shared" si="39"/>
        <v/>
      </c>
      <c r="CA218" s="60" t="str">
        <f>IF(AND($A218&lt;&gt;"",$A218&lt;&gt;"Kérem válasszon!"),ViziPartner!C$73,"")</f>
        <v/>
      </c>
      <c r="CB218" s="107" t="str">
        <f>IF(AND($A218&lt;&gt;"",$A218&lt;&gt;"Kérem válasszon!"),ViziPartner!$C$74,"")</f>
        <v/>
      </c>
    </row>
    <row r="219" spans="5:80">
      <c r="E219" s="69"/>
      <c r="G219" s="60" t="str">
        <f t="shared" si="30"/>
        <v/>
      </c>
      <c r="H219" s="60" t="str">
        <f t="shared" si="31"/>
        <v/>
      </c>
      <c r="I219" s="129" t="str">
        <f t="shared" si="33"/>
        <v/>
      </c>
      <c r="J219" s="129" t="str">
        <f t="shared" si="34"/>
        <v/>
      </c>
      <c r="K219" s="104" t="str">
        <f t="shared" si="35"/>
        <v/>
      </c>
      <c r="O219" s="69" t="str">
        <f t="shared" si="32"/>
        <v/>
      </c>
      <c r="P219" s="60" t="str">
        <f>IF($C219&lt;&gt;"",ViziPartner!$C$9,"")</f>
        <v/>
      </c>
      <c r="Q219" s="60" t="str">
        <f>IF($C219&lt;&gt;"",ViziPartner!$C$10&amp;" "&amp;ViziPartner!$C$11&amp;" "&amp;ViziPartner!$C$12&amp;", "&amp;ViziPartner!$C$13,"")</f>
        <v/>
      </c>
      <c r="R219" s="60" t="str">
        <f>IF($C219&lt;&gt;"",ViziPartner!$C$9,"")</f>
        <v/>
      </c>
      <c r="S219" s="60" t="str">
        <f>IF($C219&lt;&gt;"",ViziPartner!$C$10&amp;" "&amp;ViziPartner!$C$11&amp;" "&amp;ViziPartner!$C$12&amp;", "&amp;ViziPartner!$C$13,"")</f>
        <v/>
      </c>
      <c r="AX219" s="104" t="str">
        <f t="shared" si="36"/>
        <v/>
      </c>
      <c r="BV219" s="60" t="str">
        <f>IF(AND($A219&lt;&gt;"",$A219&lt;&gt;"Kérem válasszon!"),ViziPartner!$C$9,"")</f>
        <v/>
      </c>
      <c r="BW219" s="60" t="str">
        <f>IF(AND($A219&lt;&gt;"",$A219&lt;&gt;"Kérem válasszon!"),ViziPartner!$C$8,"")</f>
        <v/>
      </c>
      <c r="BX219" s="60" t="str">
        <f t="shared" si="37"/>
        <v/>
      </c>
      <c r="BY219" s="60" t="str">
        <f t="shared" si="38"/>
        <v/>
      </c>
      <c r="BZ219" s="60" t="str">
        <f t="shared" si="39"/>
        <v/>
      </c>
      <c r="CA219" s="60" t="str">
        <f>IF(AND($A219&lt;&gt;"",$A219&lt;&gt;"Kérem válasszon!"),ViziPartner!C$73,"")</f>
        <v/>
      </c>
      <c r="CB219" s="107" t="str">
        <f>IF(AND($A219&lt;&gt;"",$A219&lt;&gt;"Kérem válasszon!"),ViziPartner!$C$74,"")</f>
        <v/>
      </c>
    </row>
    <row r="220" spans="5:80">
      <c r="E220" s="69"/>
      <c r="G220" s="60" t="str">
        <f t="shared" si="30"/>
        <v/>
      </c>
      <c r="H220" s="60" t="str">
        <f t="shared" si="31"/>
        <v/>
      </c>
      <c r="I220" s="129" t="str">
        <f t="shared" si="33"/>
        <v/>
      </c>
      <c r="J220" s="129" t="str">
        <f t="shared" si="34"/>
        <v/>
      </c>
      <c r="K220" s="104" t="str">
        <f t="shared" si="35"/>
        <v/>
      </c>
      <c r="O220" s="69" t="str">
        <f t="shared" si="32"/>
        <v/>
      </c>
      <c r="P220" s="60" t="str">
        <f>IF($C220&lt;&gt;"",ViziPartner!$C$9,"")</f>
        <v/>
      </c>
      <c r="Q220" s="60" t="str">
        <f>IF($C220&lt;&gt;"",ViziPartner!$C$10&amp;" "&amp;ViziPartner!$C$11&amp;" "&amp;ViziPartner!$C$12&amp;", "&amp;ViziPartner!$C$13,"")</f>
        <v/>
      </c>
      <c r="R220" s="60" t="str">
        <f>IF($C220&lt;&gt;"",ViziPartner!$C$9,"")</f>
        <v/>
      </c>
      <c r="S220" s="60" t="str">
        <f>IF($C220&lt;&gt;"",ViziPartner!$C$10&amp;" "&amp;ViziPartner!$C$11&amp;" "&amp;ViziPartner!$C$12&amp;", "&amp;ViziPartner!$C$13,"")</f>
        <v/>
      </c>
      <c r="AX220" s="104" t="str">
        <f t="shared" si="36"/>
        <v/>
      </c>
      <c r="BV220" s="60" t="str">
        <f>IF(AND($A220&lt;&gt;"",$A220&lt;&gt;"Kérem válasszon!"),ViziPartner!$C$9,"")</f>
        <v/>
      </c>
      <c r="BW220" s="60" t="str">
        <f>IF(AND($A220&lt;&gt;"",$A220&lt;&gt;"Kérem válasszon!"),ViziPartner!$C$8,"")</f>
        <v/>
      </c>
      <c r="BX220" s="60" t="str">
        <f t="shared" si="37"/>
        <v/>
      </c>
      <c r="BY220" s="60" t="str">
        <f t="shared" si="38"/>
        <v/>
      </c>
      <c r="BZ220" s="60" t="str">
        <f t="shared" si="39"/>
        <v/>
      </c>
      <c r="CA220" s="60" t="str">
        <f>IF(AND($A220&lt;&gt;"",$A220&lt;&gt;"Kérem válasszon!"),ViziPartner!C$73,"")</f>
        <v/>
      </c>
      <c r="CB220" s="107" t="str">
        <f>IF(AND($A220&lt;&gt;"",$A220&lt;&gt;"Kérem válasszon!"),ViziPartner!$C$74,"")</f>
        <v/>
      </c>
    </row>
    <row r="221" spans="5:80">
      <c r="E221" s="69"/>
      <c r="G221" s="60" t="str">
        <f t="shared" si="30"/>
        <v/>
      </c>
      <c r="H221" s="60" t="str">
        <f t="shared" si="31"/>
        <v/>
      </c>
      <c r="I221" s="129" t="str">
        <f t="shared" si="33"/>
        <v/>
      </c>
      <c r="J221" s="129" t="str">
        <f t="shared" si="34"/>
        <v/>
      </c>
      <c r="K221" s="104" t="str">
        <f t="shared" si="35"/>
        <v/>
      </c>
      <c r="O221" s="69" t="str">
        <f t="shared" si="32"/>
        <v/>
      </c>
      <c r="P221" s="60" t="str">
        <f>IF($C221&lt;&gt;"",ViziPartner!$C$9,"")</f>
        <v/>
      </c>
      <c r="Q221" s="60" t="str">
        <f>IF($C221&lt;&gt;"",ViziPartner!$C$10&amp;" "&amp;ViziPartner!$C$11&amp;" "&amp;ViziPartner!$C$12&amp;", "&amp;ViziPartner!$C$13,"")</f>
        <v/>
      </c>
      <c r="R221" s="60" t="str">
        <f>IF($C221&lt;&gt;"",ViziPartner!$C$9,"")</f>
        <v/>
      </c>
      <c r="S221" s="60" t="str">
        <f>IF($C221&lt;&gt;"",ViziPartner!$C$10&amp;" "&amp;ViziPartner!$C$11&amp;" "&amp;ViziPartner!$C$12&amp;", "&amp;ViziPartner!$C$13,"")</f>
        <v/>
      </c>
      <c r="AX221" s="104" t="str">
        <f t="shared" si="36"/>
        <v/>
      </c>
      <c r="BV221" s="60" t="str">
        <f>IF(AND($A221&lt;&gt;"",$A221&lt;&gt;"Kérem válasszon!"),ViziPartner!$C$9,"")</f>
        <v/>
      </c>
      <c r="BW221" s="60" t="str">
        <f>IF(AND($A221&lt;&gt;"",$A221&lt;&gt;"Kérem válasszon!"),ViziPartner!$C$8,"")</f>
        <v/>
      </c>
      <c r="BX221" s="60" t="str">
        <f t="shared" si="37"/>
        <v/>
      </c>
      <c r="BY221" s="60" t="str">
        <f t="shared" si="38"/>
        <v/>
      </c>
      <c r="BZ221" s="60" t="str">
        <f t="shared" si="39"/>
        <v/>
      </c>
      <c r="CA221" s="60" t="str">
        <f>IF(AND($A221&lt;&gt;"",$A221&lt;&gt;"Kérem válasszon!"),ViziPartner!C$73,"")</f>
        <v/>
      </c>
      <c r="CB221" s="107" t="str">
        <f>IF(AND($A221&lt;&gt;"",$A221&lt;&gt;"Kérem válasszon!"),ViziPartner!$C$74,"")</f>
        <v/>
      </c>
    </row>
    <row r="222" spans="5:80">
      <c r="E222" s="69"/>
      <c r="G222" s="60" t="str">
        <f t="shared" si="30"/>
        <v/>
      </c>
      <c r="H222" s="60" t="str">
        <f t="shared" si="31"/>
        <v/>
      </c>
      <c r="I222" s="129" t="str">
        <f t="shared" si="33"/>
        <v/>
      </c>
      <c r="J222" s="129" t="str">
        <f t="shared" si="34"/>
        <v/>
      </c>
      <c r="K222" s="104" t="str">
        <f t="shared" si="35"/>
        <v/>
      </c>
      <c r="O222" s="69" t="str">
        <f t="shared" si="32"/>
        <v/>
      </c>
      <c r="P222" s="60" t="str">
        <f>IF($C222&lt;&gt;"",ViziPartner!$C$9,"")</f>
        <v/>
      </c>
      <c r="Q222" s="60" t="str">
        <f>IF($C222&lt;&gt;"",ViziPartner!$C$10&amp;" "&amp;ViziPartner!$C$11&amp;" "&amp;ViziPartner!$C$12&amp;", "&amp;ViziPartner!$C$13,"")</f>
        <v/>
      </c>
      <c r="R222" s="60" t="str">
        <f>IF($C222&lt;&gt;"",ViziPartner!$C$9,"")</f>
        <v/>
      </c>
      <c r="S222" s="60" t="str">
        <f>IF($C222&lt;&gt;"",ViziPartner!$C$10&amp;" "&amp;ViziPartner!$C$11&amp;" "&amp;ViziPartner!$C$12&amp;", "&amp;ViziPartner!$C$13,"")</f>
        <v/>
      </c>
      <c r="AX222" s="104" t="str">
        <f t="shared" si="36"/>
        <v/>
      </c>
      <c r="BV222" s="60" t="str">
        <f>IF(AND($A222&lt;&gt;"",$A222&lt;&gt;"Kérem válasszon!"),ViziPartner!$C$9,"")</f>
        <v/>
      </c>
      <c r="BW222" s="60" t="str">
        <f>IF(AND($A222&lt;&gt;"",$A222&lt;&gt;"Kérem válasszon!"),ViziPartner!$C$8,"")</f>
        <v/>
      </c>
      <c r="BX222" s="60" t="str">
        <f t="shared" si="37"/>
        <v/>
      </c>
      <c r="BY222" s="60" t="str">
        <f t="shared" si="38"/>
        <v/>
      </c>
      <c r="BZ222" s="60" t="str">
        <f t="shared" si="39"/>
        <v/>
      </c>
      <c r="CA222" s="60" t="str">
        <f>IF(AND($A222&lt;&gt;"",$A222&lt;&gt;"Kérem válasszon!"),ViziPartner!C$73,"")</f>
        <v/>
      </c>
      <c r="CB222" s="107" t="str">
        <f>IF(AND($A222&lt;&gt;"",$A222&lt;&gt;"Kérem válasszon!"),ViziPartner!$C$74,"")</f>
        <v/>
      </c>
    </row>
    <row r="223" spans="5:80">
      <c r="E223" s="69"/>
      <c r="G223" s="60" t="str">
        <f t="shared" si="30"/>
        <v/>
      </c>
      <c r="H223" s="60" t="str">
        <f t="shared" si="31"/>
        <v/>
      </c>
      <c r="I223" s="129" t="str">
        <f t="shared" si="33"/>
        <v/>
      </c>
      <c r="J223" s="129" t="str">
        <f t="shared" si="34"/>
        <v/>
      </c>
      <c r="K223" s="104" t="str">
        <f t="shared" si="35"/>
        <v/>
      </c>
      <c r="O223" s="69" t="str">
        <f t="shared" si="32"/>
        <v/>
      </c>
      <c r="P223" s="60" t="str">
        <f>IF($C223&lt;&gt;"",ViziPartner!$C$9,"")</f>
        <v/>
      </c>
      <c r="Q223" s="60" t="str">
        <f>IF($C223&lt;&gt;"",ViziPartner!$C$10&amp;" "&amp;ViziPartner!$C$11&amp;" "&amp;ViziPartner!$C$12&amp;", "&amp;ViziPartner!$C$13,"")</f>
        <v/>
      </c>
      <c r="R223" s="60" t="str">
        <f>IF($C223&lt;&gt;"",ViziPartner!$C$9,"")</f>
        <v/>
      </c>
      <c r="S223" s="60" t="str">
        <f>IF($C223&lt;&gt;"",ViziPartner!$C$10&amp;" "&amp;ViziPartner!$C$11&amp;" "&amp;ViziPartner!$C$12&amp;", "&amp;ViziPartner!$C$13,"")</f>
        <v/>
      </c>
      <c r="AX223" s="104" t="str">
        <f t="shared" si="36"/>
        <v/>
      </c>
      <c r="BV223" s="60" t="str">
        <f>IF(AND($A223&lt;&gt;"",$A223&lt;&gt;"Kérem válasszon!"),ViziPartner!$C$9,"")</f>
        <v/>
      </c>
      <c r="BW223" s="60" t="str">
        <f>IF(AND($A223&lt;&gt;"",$A223&lt;&gt;"Kérem válasszon!"),ViziPartner!$C$8,"")</f>
        <v/>
      </c>
      <c r="BX223" s="60" t="str">
        <f t="shared" si="37"/>
        <v/>
      </c>
      <c r="BY223" s="60" t="str">
        <f t="shared" si="38"/>
        <v/>
      </c>
      <c r="BZ223" s="60" t="str">
        <f t="shared" si="39"/>
        <v/>
      </c>
      <c r="CA223" s="60" t="str">
        <f>IF(AND($A223&lt;&gt;"",$A223&lt;&gt;"Kérem válasszon!"),ViziPartner!C$73,"")</f>
        <v/>
      </c>
      <c r="CB223" s="107" t="str">
        <f>IF(AND($A223&lt;&gt;"",$A223&lt;&gt;"Kérem válasszon!"),ViziPartner!$C$74,"")</f>
        <v/>
      </c>
    </row>
    <row r="224" spans="5:80">
      <c r="E224" s="69"/>
      <c r="G224" s="60" t="str">
        <f t="shared" si="30"/>
        <v/>
      </c>
      <c r="H224" s="60" t="str">
        <f t="shared" si="31"/>
        <v/>
      </c>
      <c r="I224" s="129" t="str">
        <f t="shared" si="33"/>
        <v/>
      </c>
      <c r="J224" s="129" t="str">
        <f t="shared" si="34"/>
        <v/>
      </c>
      <c r="K224" s="104" t="str">
        <f t="shared" si="35"/>
        <v/>
      </c>
      <c r="O224" s="69" t="str">
        <f t="shared" si="32"/>
        <v/>
      </c>
      <c r="P224" s="60" t="str">
        <f>IF($C224&lt;&gt;"",ViziPartner!$C$9,"")</f>
        <v/>
      </c>
      <c r="Q224" s="60" t="str">
        <f>IF($C224&lt;&gt;"",ViziPartner!$C$10&amp;" "&amp;ViziPartner!$C$11&amp;" "&amp;ViziPartner!$C$12&amp;", "&amp;ViziPartner!$C$13,"")</f>
        <v/>
      </c>
      <c r="R224" s="60" t="str">
        <f>IF($C224&lt;&gt;"",ViziPartner!$C$9,"")</f>
        <v/>
      </c>
      <c r="S224" s="60" t="str">
        <f>IF($C224&lt;&gt;"",ViziPartner!$C$10&amp;" "&amp;ViziPartner!$C$11&amp;" "&amp;ViziPartner!$C$12&amp;", "&amp;ViziPartner!$C$13,"")</f>
        <v/>
      </c>
      <c r="AX224" s="104" t="str">
        <f t="shared" si="36"/>
        <v/>
      </c>
      <c r="BV224" s="60" t="str">
        <f>IF(AND($A224&lt;&gt;"",$A224&lt;&gt;"Kérem válasszon!"),ViziPartner!$C$9,"")</f>
        <v/>
      </c>
      <c r="BW224" s="60" t="str">
        <f>IF(AND($A224&lt;&gt;"",$A224&lt;&gt;"Kérem válasszon!"),ViziPartner!$C$8,"")</f>
        <v/>
      </c>
      <c r="BX224" s="60" t="str">
        <f t="shared" si="37"/>
        <v/>
      </c>
      <c r="BY224" s="60" t="str">
        <f t="shared" si="38"/>
        <v/>
      </c>
      <c r="BZ224" s="60" t="str">
        <f t="shared" si="39"/>
        <v/>
      </c>
      <c r="CA224" s="60" t="str">
        <f>IF(AND($A224&lt;&gt;"",$A224&lt;&gt;"Kérem válasszon!"),ViziPartner!C$73,"")</f>
        <v/>
      </c>
      <c r="CB224" s="107" t="str">
        <f>IF(AND($A224&lt;&gt;"",$A224&lt;&gt;"Kérem válasszon!"),ViziPartner!$C$74,"")</f>
        <v/>
      </c>
    </row>
    <row r="225" spans="5:80">
      <c r="E225" s="69"/>
      <c r="G225" s="60" t="str">
        <f t="shared" si="30"/>
        <v/>
      </c>
      <c r="H225" s="60" t="str">
        <f t="shared" si="31"/>
        <v/>
      </c>
      <c r="I225" s="129" t="str">
        <f t="shared" si="33"/>
        <v/>
      </c>
      <c r="J225" s="129" t="str">
        <f t="shared" si="34"/>
        <v/>
      </c>
      <c r="K225" s="104" t="str">
        <f t="shared" si="35"/>
        <v/>
      </c>
      <c r="O225" s="69" t="str">
        <f t="shared" si="32"/>
        <v/>
      </c>
      <c r="P225" s="60" t="str">
        <f>IF($C225&lt;&gt;"",ViziPartner!$C$9,"")</f>
        <v/>
      </c>
      <c r="Q225" s="60" t="str">
        <f>IF($C225&lt;&gt;"",ViziPartner!$C$10&amp;" "&amp;ViziPartner!$C$11&amp;" "&amp;ViziPartner!$C$12&amp;", "&amp;ViziPartner!$C$13,"")</f>
        <v/>
      </c>
      <c r="R225" s="60" t="str">
        <f>IF($C225&lt;&gt;"",ViziPartner!$C$9,"")</f>
        <v/>
      </c>
      <c r="S225" s="60" t="str">
        <f>IF($C225&lt;&gt;"",ViziPartner!$C$10&amp;" "&amp;ViziPartner!$C$11&amp;" "&amp;ViziPartner!$C$12&amp;", "&amp;ViziPartner!$C$13,"")</f>
        <v/>
      </c>
      <c r="AX225" s="104" t="str">
        <f t="shared" si="36"/>
        <v/>
      </c>
      <c r="BV225" s="60" t="str">
        <f>IF(AND($A225&lt;&gt;"",$A225&lt;&gt;"Kérem válasszon!"),ViziPartner!$C$9,"")</f>
        <v/>
      </c>
      <c r="BW225" s="60" t="str">
        <f>IF(AND($A225&lt;&gt;"",$A225&lt;&gt;"Kérem válasszon!"),ViziPartner!$C$8,"")</f>
        <v/>
      </c>
      <c r="BX225" s="60" t="str">
        <f t="shared" si="37"/>
        <v/>
      </c>
      <c r="BY225" s="60" t="str">
        <f t="shared" si="38"/>
        <v/>
      </c>
      <c r="BZ225" s="60" t="str">
        <f t="shared" si="39"/>
        <v/>
      </c>
      <c r="CA225" s="60" t="str">
        <f>IF(AND($A225&lt;&gt;"",$A225&lt;&gt;"Kérem válasszon!"),ViziPartner!C$73,"")</f>
        <v/>
      </c>
      <c r="CB225" s="107" t="str">
        <f>IF(AND($A225&lt;&gt;"",$A225&lt;&gt;"Kérem válasszon!"),ViziPartner!$C$74,"")</f>
        <v/>
      </c>
    </row>
    <row r="226" spans="5:80">
      <c r="E226" s="69"/>
      <c r="G226" s="60" t="str">
        <f t="shared" si="30"/>
        <v/>
      </c>
      <c r="H226" s="60" t="str">
        <f t="shared" si="31"/>
        <v/>
      </c>
      <c r="I226" s="129" t="str">
        <f t="shared" si="33"/>
        <v/>
      </c>
      <c r="J226" s="129" t="str">
        <f t="shared" si="34"/>
        <v/>
      </c>
      <c r="K226" s="104" t="str">
        <f t="shared" si="35"/>
        <v/>
      </c>
      <c r="O226" s="69" t="str">
        <f t="shared" si="32"/>
        <v/>
      </c>
      <c r="P226" s="60" t="str">
        <f>IF($C226&lt;&gt;"",ViziPartner!$C$9,"")</f>
        <v/>
      </c>
      <c r="Q226" s="60" t="str">
        <f>IF($C226&lt;&gt;"",ViziPartner!$C$10&amp;" "&amp;ViziPartner!$C$11&amp;" "&amp;ViziPartner!$C$12&amp;", "&amp;ViziPartner!$C$13,"")</f>
        <v/>
      </c>
      <c r="R226" s="60" t="str">
        <f>IF($C226&lt;&gt;"",ViziPartner!$C$9,"")</f>
        <v/>
      </c>
      <c r="S226" s="60" t="str">
        <f>IF($C226&lt;&gt;"",ViziPartner!$C$10&amp;" "&amp;ViziPartner!$C$11&amp;" "&amp;ViziPartner!$C$12&amp;", "&amp;ViziPartner!$C$13,"")</f>
        <v/>
      </c>
      <c r="AX226" s="104" t="str">
        <f t="shared" si="36"/>
        <v/>
      </c>
      <c r="BV226" s="60" t="str">
        <f>IF(AND($A226&lt;&gt;"",$A226&lt;&gt;"Kérem válasszon!"),ViziPartner!$C$9,"")</f>
        <v/>
      </c>
      <c r="BW226" s="60" t="str">
        <f>IF(AND($A226&lt;&gt;"",$A226&lt;&gt;"Kérem válasszon!"),ViziPartner!$C$8,"")</f>
        <v/>
      </c>
      <c r="BX226" s="60" t="str">
        <f t="shared" si="37"/>
        <v/>
      </c>
      <c r="BY226" s="60" t="str">
        <f t="shared" si="38"/>
        <v/>
      </c>
      <c r="BZ226" s="60" t="str">
        <f t="shared" si="39"/>
        <v/>
      </c>
      <c r="CA226" s="60" t="str">
        <f>IF(AND($A226&lt;&gt;"",$A226&lt;&gt;"Kérem válasszon!"),ViziPartner!C$73,"")</f>
        <v/>
      </c>
      <c r="CB226" s="107" t="str">
        <f>IF(AND($A226&lt;&gt;"",$A226&lt;&gt;"Kérem válasszon!"),ViziPartner!$C$74,"")</f>
        <v/>
      </c>
    </row>
    <row r="227" spans="5:80">
      <c r="E227" s="69"/>
      <c r="G227" s="60" t="str">
        <f t="shared" si="30"/>
        <v/>
      </c>
      <c r="H227" s="60" t="str">
        <f t="shared" si="31"/>
        <v/>
      </c>
      <c r="I227" s="129" t="str">
        <f t="shared" si="33"/>
        <v/>
      </c>
      <c r="J227" s="129" t="str">
        <f t="shared" si="34"/>
        <v/>
      </c>
      <c r="K227" s="104" t="str">
        <f t="shared" si="35"/>
        <v/>
      </c>
      <c r="O227" s="69" t="str">
        <f t="shared" si="32"/>
        <v/>
      </c>
      <c r="P227" s="60" t="str">
        <f>IF($C227&lt;&gt;"",ViziPartner!$C$9,"")</f>
        <v/>
      </c>
      <c r="Q227" s="60" t="str">
        <f>IF($C227&lt;&gt;"",ViziPartner!$C$10&amp;" "&amp;ViziPartner!$C$11&amp;" "&amp;ViziPartner!$C$12&amp;", "&amp;ViziPartner!$C$13,"")</f>
        <v/>
      </c>
      <c r="R227" s="60" t="str">
        <f>IF($C227&lt;&gt;"",ViziPartner!$C$9,"")</f>
        <v/>
      </c>
      <c r="S227" s="60" t="str">
        <f>IF($C227&lt;&gt;"",ViziPartner!$C$10&amp;" "&amp;ViziPartner!$C$11&amp;" "&amp;ViziPartner!$C$12&amp;", "&amp;ViziPartner!$C$13,"")</f>
        <v/>
      </c>
      <c r="AX227" s="104" t="str">
        <f t="shared" si="36"/>
        <v/>
      </c>
      <c r="BV227" s="60" t="str">
        <f>IF(AND($A227&lt;&gt;"",$A227&lt;&gt;"Kérem válasszon!"),ViziPartner!$C$9,"")</f>
        <v/>
      </c>
      <c r="BW227" s="60" t="str">
        <f>IF(AND($A227&lt;&gt;"",$A227&lt;&gt;"Kérem válasszon!"),ViziPartner!$C$8,"")</f>
        <v/>
      </c>
      <c r="BX227" s="60" t="str">
        <f t="shared" si="37"/>
        <v/>
      </c>
      <c r="BY227" s="60" t="str">
        <f t="shared" si="38"/>
        <v/>
      </c>
      <c r="BZ227" s="60" t="str">
        <f t="shared" si="39"/>
        <v/>
      </c>
      <c r="CA227" s="60" t="str">
        <f>IF(AND($A227&lt;&gt;"",$A227&lt;&gt;"Kérem válasszon!"),ViziPartner!C$73,"")</f>
        <v/>
      </c>
      <c r="CB227" s="107" t="str">
        <f>IF(AND($A227&lt;&gt;"",$A227&lt;&gt;"Kérem válasszon!"),ViziPartner!$C$74,"")</f>
        <v/>
      </c>
    </row>
    <row r="228" spans="5:80">
      <c r="E228" s="69"/>
      <c r="G228" s="60" t="str">
        <f t="shared" si="30"/>
        <v/>
      </c>
      <c r="H228" s="60" t="str">
        <f t="shared" si="31"/>
        <v/>
      </c>
      <c r="I228" s="129" t="str">
        <f t="shared" si="33"/>
        <v/>
      </c>
      <c r="J228" s="129" t="str">
        <f t="shared" si="34"/>
        <v/>
      </c>
      <c r="K228" s="104" t="str">
        <f t="shared" si="35"/>
        <v/>
      </c>
      <c r="O228" s="69" t="str">
        <f t="shared" si="32"/>
        <v/>
      </c>
      <c r="P228" s="60" t="str">
        <f>IF($C228&lt;&gt;"",ViziPartner!$C$9,"")</f>
        <v/>
      </c>
      <c r="Q228" s="60" t="str">
        <f>IF($C228&lt;&gt;"",ViziPartner!$C$10&amp;" "&amp;ViziPartner!$C$11&amp;" "&amp;ViziPartner!$C$12&amp;", "&amp;ViziPartner!$C$13,"")</f>
        <v/>
      </c>
      <c r="R228" s="60" t="str">
        <f>IF($C228&lt;&gt;"",ViziPartner!$C$9,"")</f>
        <v/>
      </c>
      <c r="S228" s="60" t="str">
        <f>IF($C228&lt;&gt;"",ViziPartner!$C$10&amp;" "&amp;ViziPartner!$C$11&amp;" "&amp;ViziPartner!$C$12&amp;", "&amp;ViziPartner!$C$13,"")</f>
        <v/>
      </c>
      <c r="AX228" s="104" t="str">
        <f t="shared" si="36"/>
        <v/>
      </c>
      <c r="BV228" s="60" t="str">
        <f>IF(AND($A228&lt;&gt;"",$A228&lt;&gt;"Kérem válasszon!"),ViziPartner!$C$9,"")</f>
        <v/>
      </c>
      <c r="BW228" s="60" t="str">
        <f>IF(AND($A228&lt;&gt;"",$A228&lt;&gt;"Kérem válasszon!"),ViziPartner!$C$8,"")</f>
        <v/>
      </c>
      <c r="BX228" s="60" t="str">
        <f t="shared" si="37"/>
        <v/>
      </c>
      <c r="BY228" s="60" t="str">
        <f t="shared" si="38"/>
        <v/>
      </c>
      <c r="BZ228" s="60" t="str">
        <f t="shared" si="39"/>
        <v/>
      </c>
      <c r="CA228" s="60" t="str">
        <f>IF(AND($A228&lt;&gt;"",$A228&lt;&gt;"Kérem válasszon!"),ViziPartner!C$73,"")</f>
        <v/>
      </c>
      <c r="CB228" s="107" t="str">
        <f>IF(AND($A228&lt;&gt;"",$A228&lt;&gt;"Kérem válasszon!"),ViziPartner!$C$74,"")</f>
        <v/>
      </c>
    </row>
    <row r="229" spans="5:80">
      <c r="E229" s="69"/>
      <c r="G229" s="60" t="str">
        <f t="shared" si="30"/>
        <v/>
      </c>
      <c r="H229" s="60" t="str">
        <f t="shared" si="31"/>
        <v/>
      </c>
      <c r="I229" s="129" t="str">
        <f t="shared" si="33"/>
        <v/>
      </c>
      <c r="J229" s="129" t="str">
        <f t="shared" si="34"/>
        <v/>
      </c>
      <c r="K229" s="104" t="str">
        <f t="shared" si="35"/>
        <v/>
      </c>
      <c r="O229" s="69" t="str">
        <f t="shared" si="32"/>
        <v/>
      </c>
      <c r="P229" s="60" t="str">
        <f>IF($C229&lt;&gt;"",ViziPartner!$C$9,"")</f>
        <v/>
      </c>
      <c r="Q229" s="60" t="str">
        <f>IF($C229&lt;&gt;"",ViziPartner!$C$10&amp;" "&amp;ViziPartner!$C$11&amp;" "&amp;ViziPartner!$C$12&amp;", "&amp;ViziPartner!$C$13,"")</f>
        <v/>
      </c>
      <c r="R229" s="60" t="str">
        <f>IF($C229&lt;&gt;"",ViziPartner!$C$9,"")</f>
        <v/>
      </c>
      <c r="S229" s="60" t="str">
        <f>IF($C229&lt;&gt;"",ViziPartner!$C$10&amp;" "&amp;ViziPartner!$C$11&amp;" "&amp;ViziPartner!$C$12&amp;", "&amp;ViziPartner!$C$13,"")</f>
        <v/>
      </c>
      <c r="AX229" s="104" t="str">
        <f t="shared" si="36"/>
        <v/>
      </c>
      <c r="BV229" s="60" t="str">
        <f>IF(AND($A229&lt;&gt;"",$A229&lt;&gt;"Kérem válasszon!"),ViziPartner!$C$9,"")</f>
        <v/>
      </c>
      <c r="BW229" s="60" t="str">
        <f>IF(AND($A229&lt;&gt;"",$A229&lt;&gt;"Kérem válasszon!"),ViziPartner!$C$8,"")</f>
        <v/>
      </c>
      <c r="BX229" s="60" t="str">
        <f t="shared" si="37"/>
        <v/>
      </c>
      <c r="BY229" s="60" t="str">
        <f t="shared" si="38"/>
        <v/>
      </c>
      <c r="BZ229" s="60" t="str">
        <f t="shared" si="39"/>
        <v/>
      </c>
      <c r="CA229" s="60" t="str">
        <f>IF(AND($A229&lt;&gt;"",$A229&lt;&gt;"Kérem válasszon!"),ViziPartner!C$73,"")</f>
        <v/>
      </c>
      <c r="CB229" s="107" t="str">
        <f>IF(AND($A229&lt;&gt;"",$A229&lt;&gt;"Kérem válasszon!"),ViziPartner!$C$74,"")</f>
        <v/>
      </c>
    </row>
    <row r="230" spans="5:80">
      <c r="E230" s="69"/>
      <c r="G230" s="60" t="str">
        <f t="shared" si="30"/>
        <v/>
      </c>
      <c r="H230" s="60" t="str">
        <f t="shared" si="31"/>
        <v/>
      </c>
      <c r="I230" s="129" t="str">
        <f t="shared" si="33"/>
        <v/>
      </c>
      <c r="J230" s="129" t="str">
        <f t="shared" si="34"/>
        <v/>
      </c>
      <c r="K230" s="104" t="str">
        <f t="shared" si="35"/>
        <v/>
      </c>
      <c r="O230" s="69" t="str">
        <f t="shared" si="32"/>
        <v/>
      </c>
      <c r="P230" s="60" t="str">
        <f>IF($C230&lt;&gt;"",ViziPartner!$C$9,"")</f>
        <v/>
      </c>
      <c r="Q230" s="60" t="str">
        <f>IF($C230&lt;&gt;"",ViziPartner!$C$10&amp;" "&amp;ViziPartner!$C$11&amp;" "&amp;ViziPartner!$C$12&amp;", "&amp;ViziPartner!$C$13,"")</f>
        <v/>
      </c>
      <c r="R230" s="60" t="str">
        <f>IF($C230&lt;&gt;"",ViziPartner!$C$9,"")</f>
        <v/>
      </c>
      <c r="S230" s="60" t="str">
        <f>IF($C230&lt;&gt;"",ViziPartner!$C$10&amp;" "&amp;ViziPartner!$C$11&amp;" "&amp;ViziPartner!$C$12&amp;", "&amp;ViziPartner!$C$13,"")</f>
        <v/>
      </c>
      <c r="AX230" s="104" t="str">
        <f t="shared" si="36"/>
        <v/>
      </c>
      <c r="BV230" s="60" t="str">
        <f>IF(AND($A230&lt;&gt;"",$A230&lt;&gt;"Kérem válasszon!"),ViziPartner!$C$9,"")</f>
        <v/>
      </c>
      <c r="BW230" s="60" t="str">
        <f>IF(AND($A230&lt;&gt;"",$A230&lt;&gt;"Kérem válasszon!"),ViziPartner!$C$8,"")</f>
        <v/>
      </c>
      <c r="BX230" s="60" t="str">
        <f t="shared" si="37"/>
        <v/>
      </c>
      <c r="BY230" s="60" t="str">
        <f t="shared" si="38"/>
        <v/>
      </c>
      <c r="BZ230" s="60" t="str">
        <f t="shared" si="39"/>
        <v/>
      </c>
      <c r="CA230" s="60" t="str">
        <f>IF(AND($A230&lt;&gt;"",$A230&lt;&gt;"Kérem válasszon!"),ViziPartner!C$73,"")</f>
        <v/>
      </c>
      <c r="CB230" s="107" t="str">
        <f>IF(AND($A230&lt;&gt;"",$A230&lt;&gt;"Kérem válasszon!"),ViziPartner!$C$74,"")</f>
        <v/>
      </c>
    </row>
    <row r="231" spans="5:80">
      <c r="E231" s="69"/>
      <c r="G231" s="60" t="str">
        <f t="shared" si="30"/>
        <v/>
      </c>
      <c r="H231" s="60" t="str">
        <f t="shared" si="31"/>
        <v/>
      </c>
      <c r="I231" s="129" t="str">
        <f t="shared" si="33"/>
        <v/>
      </c>
      <c r="J231" s="129" t="str">
        <f t="shared" si="34"/>
        <v/>
      </c>
      <c r="K231" s="104" t="str">
        <f t="shared" si="35"/>
        <v/>
      </c>
      <c r="O231" s="69" t="str">
        <f t="shared" si="32"/>
        <v/>
      </c>
      <c r="P231" s="60" t="str">
        <f>IF($C231&lt;&gt;"",ViziPartner!$C$9,"")</f>
        <v/>
      </c>
      <c r="Q231" s="60" t="str">
        <f>IF($C231&lt;&gt;"",ViziPartner!$C$10&amp;" "&amp;ViziPartner!$C$11&amp;" "&amp;ViziPartner!$C$12&amp;", "&amp;ViziPartner!$C$13,"")</f>
        <v/>
      </c>
      <c r="R231" s="60" t="str">
        <f>IF($C231&lt;&gt;"",ViziPartner!$C$9,"")</f>
        <v/>
      </c>
      <c r="S231" s="60" t="str">
        <f>IF($C231&lt;&gt;"",ViziPartner!$C$10&amp;" "&amp;ViziPartner!$C$11&amp;" "&amp;ViziPartner!$C$12&amp;", "&amp;ViziPartner!$C$13,"")</f>
        <v/>
      </c>
      <c r="AX231" s="104" t="str">
        <f t="shared" si="36"/>
        <v/>
      </c>
      <c r="BV231" s="60" t="str">
        <f>IF(AND($A231&lt;&gt;"",$A231&lt;&gt;"Kérem válasszon!"),ViziPartner!$C$9,"")</f>
        <v/>
      </c>
      <c r="BW231" s="60" t="str">
        <f>IF(AND($A231&lt;&gt;"",$A231&lt;&gt;"Kérem válasszon!"),ViziPartner!$C$8,"")</f>
        <v/>
      </c>
      <c r="BX231" s="60" t="str">
        <f t="shared" si="37"/>
        <v/>
      </c>
      <c r="BY231" s="60" t="str">
        <f t="shared" si="38"/>
        <v/>
      </c>
      <c r="BZ231" s="60" t="str">
        <f t="shared" si="39"/>
        <v/>
      </c>
      <c r="CA231" s="60" t="str">
        <f>IF(AND($A231&lt;&gt;"",$A231&lt;&gt;"Kérem válasszon!"),ViziPartner!C$73,"")</f>
        <v/>
      </c>
      <c r="CB231" s="107" t="str">
        <f>IF(AND($A231&lt;&gt;"",$A231&lt;&gt;"Kérem válasszon!"),ViziPartner!$C$74,"")</f>
        <v/>
      </c>
    </row>
    <row r="232" spans="5:80">
      <c r="E232" s="69"/>
      <c r="G232" s="60" t="str">
        <f t="shared" si="30"/>
        <v/>
      </c>
      <c r="H232" s="60" t="str">
        <f t="shared" si="31"/>
        <v/>
      </c>
      <c r="I232" s="129" t="str">
        <f t="shared" si="33"/>
        <v/>
      </c>
      <c r="J232" s="129" t="str">
        <f t="shared" si="34"/>
        <v/>
      </c>
      <c r="K232" s="104" t="str">
        <f t="shared" si="35"/>
        <v/>
      </c>
      <c r="O232" s="69" t="str">
        <f t="shared" si="32"/>
        <v/>
      </c>
      <c r="P232" s="60" t="str">
        <f>IF($C232&lt;&gt;"",ViziPartner!$C$9,"")</f>
        <v/>
      </c>
      <c r="Q232" s="60" t="str">
        <f>IF($C232&lt;&gt;"",ViziPartner!$C$10&amp;" "&amp;ViziPartner!$C$11&amp;" "&amp;ViziPartner!$C$12&amp;", "&amp;ViziPartner!$C$13,"")</f>
        <v/>
      </c>
      <c r="R232" s="60" t="str">
        <f>IF($C232&lt;&gt;"",ViziPartner!$C$9,"")</f>
        <v/>
      </c>
      <c r="S232" s="60" t="str">
        <f>IF($C232&lt;&gt;"",ViziPartner!$C$10&amp;" "&amp;ViziPartner!$C$11&amp;" "&amp;ViziPartner!$C$12&amp;", "&amp;ViziPartner!$C$13,"")</f>
        <v/>
      </c>
      <c r="AX232" s="104" t="str">
        <f t="shared" si="36"/>
        <v/>
      </c>
      <c r="BV232" s="60" t="str">
        <f>IF(AND($A232&lt;&gt;"",$A232&lt;&gt;"Kérem válasszon!"),ViziPartner!$C$9,"")</f>
        <v/>
      </c>
      <c r="BW232" s="60" t="str">
        <f>IF(AND($A232&lt;&gt;"",$A232&lt;&gt;"Kérem válasszon!"),ViziPartner!$C$8,"")</f>
        <v/>
      </c>
      <c r="BX232" s="60" t="str">
        <f t="shared" si="37"/>
        <v/>
      </c>
      <c r="BY232" s="60" t="str">
        <f t="shared" si="38"/>
        <v/>
      </c>
      <c r="BZ232" s="60" t="str">
        <f t="shared" si="39"/>
        <v/>
      </c>
      <c r="CA232" s="60" t="str">
        <f>IF(AND($A232&lt;&gt;"",$A232&lt;&gt;"Kérem válasszon!"),ViziPartner!C$73,"")</f>
        <v/>
      </c>
      <c r="CB232" s="107" t="str">
        <f>IF(AND($A232&lt;&gt;"",$A232&lt;&gt;"Kérem válasszon!"),ViziPartner!$C$74,"")</f>
        <v/>
      </c>
    </row>
    <row r="233" spans="5:80">
      <c r="E233" s="69"/>
      <c r="G233" s="60" t="str">
        <f t="shared" si="30"/>
        <v/>
      </c>
      <c r="H233" s="60" t="str">
        <f t="shared" si="31"/>
        <v/>
      </c>
      <c r="I233" s="129" t="str">
        <f t="shared" si="33"/>
        <v/>
      </c>
      <c r="J233" s="129" t="str">
        <f t="shared" si="34"/>
        <v/>
      </c>
      <c r="K233" s="104" t="str">
        <f t="shared" si="35"/>
        <v/>
      </c>
      <c r="O233" s="69" t="str">
        <f t="shared" si="32"/>
        <v/>
      </c>
      <c r="P233" s="60" t="str">
        <f>IF($C233&lt;&gt;"",ViziPartner!$C$9,"")</f>
        <v/>
      </c>
      <c r="Q233" s="60" t="str">
        <f>IF($C233&lt;&gt;"",ViziPartner!$C$10&amp;" "&amp;ViziPartner!$C$11&amp;" "&amp;ViziPartner!$C$12&amp;", "&amp;ViziPartner!$C$13,"")</f>
        <v/>
      </c>
      <c r="R233" s="60" t="str">
        <f>IF($C233&lt;&gt;"",ViziPartner!$C$9,"")</f>
        <v/>
      </c>
      <c r="S233" s="60" t="str">
        <f>IF($C233&lt;&gt;"",ViziPartner!$C$10&amp;" "&amp;ViziPartner!$C$11&amp;" "&amp;ViziPartner!$C$12&amp;", "&amp;ViziPartner!$C$13,"")</f>
        <v/>
      </c>
      <c r="AX233" s="104" t="str">
        <f t="shared" si="36"/>
        <v/>
      </c>
      <c r="BV233" s="60" t="str">
        <f>IF(AND($A233&lt;&gt;"",$A233&lt;&gt;"Kérem válasszon!"),ViziPartner!$C$9,"")</f>
        <v/>
      </c>
      <c r="BW233" s="60" t="str">
        <f>IF(AND($A233&lt;&gt;"",$A233&lt;&gt;"Kérem válasszon!"),ViziPartner!$C$8,"")</f>
        <v/>
      </c>
      <c r="BX233" s="60" t="str">
        <f t="shared" si="37"/>
        <v/>
      </c>
      <c r="BY233" s="60" t="str">
        <f t="shared" si="38"/>
        <v/>
      </c>
      <c r="BZ233" s="60" t="str">
        <f t="shared" si="39"/>
        <v/>
      </c>
      <c r="CA233" s="60" t="str">
        <f>IF(AND($A233&lt;&gt;"",$A233&lt;&gt;"Kérem válasszon!"),ViziPartner!C$73,"")</f>
        <v/>
      </c>
      <c r="CB233" s="107" t="str">
        <f>IF(AND($A233&lt;&gt;"",$A233&lt;&gt;"Kérem válasszon!"),ViziPartner!$C$74,"")</f>
        <v/>
      </c>
    </row>
    <row r="234" spans="5:80">
      <c r="E234" s="69"/>
      <c r="G234" s="60" t="str">
        <f t="shared" si="30"/>
        <v/>
      </c>
      <c r="H234" s="60" t="str">
        <f t="shared" si="31"/>
        <v/>
      </c>
      <c r="I234" s="129" t="str">
        <f t="shared" si="33"/>
        <v/>
      </c>
      <c r="J234" s="129" t="str">
        <f t="shared" si="34"/>
        <v/>
      </c>
      <c r="K234" s="104" t="str">
        <f t="shared" si="35"/>
        <v/>
      </c>
      <c r="O234" s="69" t="str">
        <f t="shared" si="32"/>
        <v/>
      </c>
      <c r="P234" s="60" t="str">
        <f>IF($C234&lt;&gt;"",ViziPartner!$C$9,"")</f>
        <v/>
      </c>
      <c r="Q234" s="60" t="str">
        <f>IF($C234&lt;&gt;"",ViziPartner!$C$10&amp;" "&amp;ViziPartner!$C$11&amp;" "&amp;ViziPartner!$C$12&amp;", "&amp;ViziPartner!$C$13,"")</f>
        <v/>
      </c>
      <c r="R234" s="60" t="str">
        <f>IF($C234&lt;&gt;"",ViziPartner!$C$9,"")</f>
        <v/>
      </c>
      <c r="S234" s="60" t="str">
        <f>IF($C234&lt;&gt;"",ViziPartner!$C$10&amp;" "&amp;ViziPartner!$C$11&amp;" "&amp;ViziPartner!$C$12&amp;", "&amp;ViziPartner!$C$13,"")</f>
        <v/>
      </c>
      <c r="AX234" s="104" t="str">
        <f t="shared" si="36"/>
        <v/>
      </c>
      <c r="BV234" s="60" t="str">
        <f>IF(AND($A234&lt;&gt;"",$A234&lt;&gt;"Kérem válasszon!"),ViziPartner!$C$9,"")</f>
        <v/>
      </c>
      <c r="BW234" s="60" t="str">
        <f>IF(AND($A234&lt;&gt;"",$A234&lt;&gt;"Kérem válasszon!"),ViziPartner!$C$8,"")</f>
        <v/>
      </c>
      <c r="BX234" s="60" t="str">
        <f t="shared" si="37"/>
        <v/>
      </c>
      <c r="BY234" s="60" t="str">
        <f t="shared" si="38"/>
        <v/>
      </c>
      <c r="BZ234" s="60" t="str">
        <f t="shared" si="39"/>
        <v/>
      </c>
      <c r="CA234" s="60" t="str">
        <f>IF(AND($A234&lt;&gt;"",$A234&lt;&gt;"Kérem válasszon!"),ViziPartner!C$73,"")</f>
        <v/>
      </c>
      <c r="CB234" s="107" t="str">
        <f>IF(AND($A234&lt;&gt;"",$A234&lt;&gt;"Kérem válasszon!"),ViziPartner!$C$74,"")</f>
        <v/>
      </c>
    </row>
    <row r="235" spans="5:80">
      <c r="E235" s="69"/>
      <c r="G235" s="60" t="str">
        <f t="shared" si="30"/>
        <v/>
      </c>
      <c r="H235" s="60" t="str">
        <f t="shared" si="31"/>
        <v/>
      </c>
      <c r="I235" s="129" t="str">
        <f t="shared" si="33"/>
        <v/>
      </c>
      <c r="J235" s="129" t="str">
        <f t="shared" si="34"/>
        <v/>
      </c>
      <c r="K235" s="104" t="str">
        <f t="shared" si="35"/>
        <v/>
      </c>
      <c r="O235" s="69" t="str">
        <f t="shared" si="32"/>
        <v/>
      </c>
      <c r="P235" s="60" t="str">
        <f>IF($C235&lt;&gt;"",ViziPartner!$C$9,"")</f>
        <v/>
      </c>
      <c r="Q235" s="60" t="str">
        <f>IF($C235&lt;&gt;"",ViziPartner!$C$10&amp;" "&amp;ViziPartner!$C$11&amp;" "&amp;ViziPartner!$C$12&amp;", "&amp;ViziPartner!$C$13,"")</f>
        <v/>
      </c>
      <c r="R235" s="60" t="str">
        <f>IF($C235&lt;&gt;"",ViziPartner!$C$9,"")</f>
        <v/>
      </c>
      <c r="S235" s="60" t="str">
        <f>IF($C235&lt;&gt;"",ViziPartner!$C$10&amp;" "&amp;ViziPartner!$C$11&amp;" "&amp;ViziPartner!$C$12&amp;", "&amp;ViziPartner!$C$13,"")</f>
        <v/>
      </c>
      <c r="AX235" s="104" t="str">
        <f t="shared" si="36"/>
        <v/>
      </c>
      <c r="BV235" s="60" t="str">
        <f>IF(AND($A235&lt;&gt;"",$A235&lt;&gt;"Kérem válasszon!"),ViziPartner!$C$9,"")</f>
        <v/>
      </c>
      <c r="BW235" s="60" t="str">
        <f>IF(AND($A235&lt;&gt;"",$A235&lt;&gt;"Kérem válasszon!"),ViziPartner!$C$8,"")</f>
        <v/>
      </c>
      <c r="BX235" s="60" t="str">
        <f t="shared" si="37"/>
        <v/>
      </c>
      <c r="BY235" s="60" t="str">
        <f t="shared" si="38"/>
        <v/>
      </c>
      <c r="BZ235" s="60" t="str">
        <f t="shared" si="39"/>
        <v/>
      </c>
      <c r="CA235" s="60" t="str">
        <f>IF(AND($A235&lt;&gt;"",$A235&lt;&gt;"Kérem válasszon!"),ViziPartner!C$73,"")</f>
        <v/>
      </c>
      <c r="CB235" s="107" t="str">
        <f>IF(AND($A235&lt;&gt;"",$A235&lt;&gt;"Kérem válasszon!"),ViziPartner!$C$74,"")</f>
        <v/>
      </c>
    </row>
    <row r="236" spans="5:80">
      <c r="E236" s="69"/>
      <c r="G236" s="60" t="str">
        <f t="shared" si="30"/>
        <v/>
      </c>
      <c r="H236" s="60" t="str">
        <f t="shared" si="31"/>
        <v/>
      </c>
      <c r="I236" s="129" t="str">
        <f t="shared" si="33"/>
        <v/>
      </c>
      <c r="J236" s="129" t="str">
        <f t="shared" si="34"/>
        <v/>
      </c>
      <c r="K236" s="104" t="str">
        <f t="shared" si="35"/>
        <v/>
      </c>
      <c r="O236" s="69" t="str">
        <f t="shared" si="32"/>
        <v/>
      </c>
      <c r="P236" s="60" t="str">
        <f>IF($C236&lt;&gt;"",ViziPartner!$C$9,"")</f>
        <v/>
      </c>
      <c r="Q236" s="60" t="str">
        <f>IF($C236&lt;&gt;"",ViziPartner!$C$10&amp;" "&amp;ViziPartner!$C$11&amp;" "&amp;ViziPartner!$C$12&amp;", "&amp;ViziPartner!$C$13,"")</f>
        <v/>
      </c>
      <c r="R236" s="60" t="str">
        <f>IF($C236&lt;&gt;"",ViziPartner!$C$9,"")</f>
        <v/>
      </c>
      <c r="S236" s="60" t="str">
        <f>IF($C236&lt;&gt;"",ViziPartner!$C$10&amp;" "&amp;ViziPartner!$C$11&amp;" "&amp;ViziPartner!$C$12&amp;", "&amp;ViziPartner!$C$13,"")</f>
        <v/>
      </c>
      <c r="AX236" s="104" t="str">
        <f t="shared" si="36"/>
        <v/>
      </c>
      <c r="BV236" s="60" t="str">
        <f>IF(AND($A236&lt;&gt;"",$A236&lt;&gt;"Kérem válasszon!"),ViziPartner!$C$9,"")</f>
        <v/>
      </c>
      <c r="BW236" s="60" t="str">
        <f>IF(AND($A236&lt;&gt;"",$A236&lt;&gt;"Kérem válasszon!"),ViziPartner!$C$8,"")</f>
        <v/>
      </c>
      <c r="BX236" s="60" t="str">
        <f t="shared" si="37"/>
        <v/>
      </c>
      <c r="BY236" s="60" t="str">
        <f t="shared" si="38"/>
        <v/>
      </c>
      <c r="BZ236" s="60" t="str">
        <f t="shared" si="39"/>
        <v/>
      </c>
      <c r="CA236" s="60" t="str">
        <f>IF(AND($A236&lt;&gt;"",$A236&lt;&gt;"Kérem válasszon!"),ViziPartner!C$73,"")</f>
        <v/>
      </c>
      <c r="CB236" s="107" t="str">
        <f>IF(AND($A236&lt;&gt;"",$A236&lt;&gt;"Kérem válasszon!"),ViziPartner!$C$74,"")</f>
        <v/>
      </c>
    </row>
    <row r="237" spans="5:80">
      <c r="E237" s="69"/>
      <c r="G237" s="60" t="str">
        <f t="shared" si="30"/>
        <v/>
      </c>
      <c r="H237" s="60" t="str">
        <f t="shared" si="31"/>
        <v/>
      </c>
      <c r="I237" s="129" t="str">
        <f t="shared" si="33"/>
        <v/>
      </c>
      <c r="J237" s="129" t="str">
        <f t="shared" si="34"/>
        <v/>
      </c>
      <c r="K237" s="104" t="str">
        <f t="shared" si="35"/>
        <v/>
      </c>
      <c r="O237" s="69" t="str">
        <f t="shared" si="32"/>
        <v/>
      </c>
      <c r="P237" s="60" t="str">
        <f>IF($C237&lt;&gt;"",ViziPartner!$C$9,"")</f>
        <v/>
      </c>
      <c r="Q237" s="60" t="str">
        <f>IF($C237&lt;&gt;"",ViziPartner!$C$10&amp;" "&amp;ViziPartner!$C$11&amp;" "&amp;ViziPartner!$C$12&amp;", "&amp;ViziPartner!$C$13,"")</f>
        <v/>
      </c>
      <c r="R237" s="60" t="str">
        <f>IF($C237&lt;&gt;"",ViziPartner!$C$9,"")</f>
        <v/>
      </c>
      <c r="S237" s="60" t="str">
        <f>IF($C237&lt;&gt;"",ViziPartner!$C$10&amp;" "&amp;ViziPartner!$C$11&amp;" "&amp;ViziPartner!$C$12&amp;", "&amp;ViziPartner!$C$13,"")</f>
        <v/>
      </c>
      <c r="AX237" s="104" t="str">
        <f t="shared" si="36"/>
        <v/>
      </c>
      <c r="BV237" s="60" t="str">
        <f>IF(AND($A237&lt;&gt;"",$A237&lt;&gt;"Kérem válasszon!"),ViziPartner!$C$9,"")</f>
        <v/>
      </c>
      <c r="BW237" s="60" t="str">
        <f>IF(AND($A237&lt;&gt;"",$A237&lt;&gt;"Kérem válasszon!"),ViziPartner!$C$8,"")</f>
        <v/>
      </c>
      <c r="BX237" s="60" t="str">
        <f t="shared" si="37"/>
        <v/>
      </c>
      <c r="BY237" s="60" t="str">
        <f t="shared" si="38"/>
        <v/>
      </c>
      <c r="BZ237" s="60" t="str">
        <f t="shared" si="39"/>
        <v/>
      </c>
      <c r="CA237" s="60" t="str">
        <f>IF(AND($A237&lt;&gt;"",$A237&lt;&gt;"Kérem válasszon!"),ViziPartner!C$73,"")</f>
        <v/>
      </c>
      <c r="CB237" s="107" t="str">
        <f>IF(AND($A237&lt;&gt;"",$A237&lt;&gt;"Kérem válasszon!"),ViziPartner!$C$74,"")</f>
        <v/>
      </c>
    </row>
    <row r="238" spans="5:80">
      <c r="E238" s="69"/>
      <c r="G238" s="60" t="str">
        <f t="shared" si="30"/>
        <v/>
      </c>
      <c r="H238" s="60" t="str">
        <f t="shared" si="31"/>
        <v/>
      </c>
      <c r="I238" s="129" t="str">
        <f t="shared" si="33"/>
        <v/>
      </c>
      <c r="J238" s="129" t="str">
        <f t="shared" si="34"/>
        <v/>
      </c>
      <c r="K238" s="104" t="str">
        <f t="shared" si="35"/>
        <v/>
      </c>
      <c r="O238" s="69" t="str">
        <f t="shared" si="32"/>
        <v/>
      </c>
      <c r="P238" s="60" t="str">
        <f>IF($C238&lt;&gt;"",ViziPartner!$C$9,"")</f>
        <v/>
      </c>
      <c r="Q238" s="60" t="str">
        <f>IF($C238&lt;&gt;"",ViziPartner!$C$10&amp;" "&amp;ViziPartner!$C$11&amp;" "&amp;ViziPartner!$C$12&amp;", "&amp;ViziPartner!$C$13,"")</f>
        <v/>
      </c>
      <c r="R238" s="60" t="str">
        <f>IF($C238&lt;&gt;"",ViziPartner!$C$9,"")</f>
        <v/>
      </c>
      <c r="S238" s="60" t="str">
        <f>IF($C238&lt;&gt;"",ViziPartner!$C$10&amp;" "&amp;ViziPartner!$C$11&amp;" "&amp;ViziPartner!$C$12&amp;", "&amp;ViziPartner!$C$13,"")</f>
        <v/>
      </c>
      <c r="AX238" s="104" t="str">
        <f t="shared" si="36"/>
        <v/>
      </c>
      <c r="BV238" s="60" t="str">
        <f>IF(AND($A238&lt;&gt;"",$A238&lt;&gt;"Kérem válasszon!"),ViziPartner!$C$9,"")</f>
        <v/>
      </c>
      <c r="BW238" s="60" t="str">
        <f>IF(AND($A238&lt;&gt;"",$A238&lt;&gt;"Kérem válasszon!"),ViziPartner!$C$8,"")</f>
        <v/>
      </c>
      <c r="BX238" s="60" t="str">
        <f t="shared" si="37"/>
        <v/>
      </c>
      <c r="BY238" s="60" t="str">
        <f t="shared" si="38"/>
        <v/>
      </c>
      <c r="BZ238" s="60" t="str">
        <f t="shared" si="39"/>
        <v/>
      </c>
      <c r="CA238" s="60" t="str">
        <f>IF(AND($A238&lt;&gt;"",$A238&lt;&gt;"Kérem válasszon!"),ViziPartner!C$73,"")</f>
        <v/>
      </c>
      <c r="CB238" s="107" t="str">
        <f>IF(AND($A238&lt;&gt;"",$A238&lt;&gt;"Kérem válasszon!"),ViziPartner!$C$74,"")</f>
        <v/>
      </c>
    </row>
    <row r="239" spans="5:80">
      <c r="E239" s="69"/>
      <c r="G239" s="60" t="str">
        <f t="shared" si="30"/>
        <v/>
      </c>
      <c r="H239" s="60" t="str">
        <f t="shared" si="31"/>
        <v/>
      </c>
      <c r="I239" s="129" t="str">
        <f t="shared" si="33"/>
        <v/>
      </c>
      <c r="J239" s="129" t="str">
        <f t="shared" si="34"/>
        <v/>
      </c>
      <c r="K239" s="104" t="str">
        <f t="shared" si="35"/>
        <v/>
      </c>
      <c r="O239" s="69" t="str">
        <f t="shared" si="32"/>
        <v/>
      </c>
      <c r="P239" s="60" t="str">
        <f>IF($C239&lt;&gt;"",ViziPartner!$C$9,"")</f>
        <v/>
      </c>
      <c r="Q239" s="60" t="str">
        <f>IF($C239&lt;&gt;"",ViziPartner!$C$10&amp;" "&amp;ViziPartner!$C$11&amp;" "&amp;ViziPartner!$C$12&amp;", "&amp;ViziPartner!$C$13,"")</f>
        <v/>
      </c>
      <c r="R239" s="60" t="str">
        <f>IF($C239&lt;&gt;"",ViziPartner!$C$9,"")</f>
        <v/>
      </c>
      <c r="S239" s="60" t="str">
        <f>IF($C239&lt;&gt;"",ViziPartner!$C$10&amp;" "&amp;ViziPartner!$C$11&amp;" "&amp;ViziPartner!$C$12&amp;", "&amp;ViziPartner!$C$13,"")</f>
        <v/>
      </c>
      <c r="AX239" s="104" t="str">
        <f t="shared" si="36"/>
        <v/>
      </c>
      <c r="BV239" s="60" t="str">
        <f>IF(AND($A239&lt;&gt;"",$A239&lt;&gt;"Kérem válasszon!"),ViziPartner!$C$9,"")</f>
        <v/>
      </c>
      <c r="BW239" s="60" t="str">
        <f>IF(AND($A239&lt;&gt;"",$A239&lt;&gt;"Kérem válasszon!"),ViziPartner!$C$8,"")</f>
        <v/>
      </c>
      <c r="BX239" s="60" t="str">
        <f t="shared" si="37"/>
        <v/>
      </c>
      <c r="BY239" s="60" t="str">
        <f t="shared" si="38"/>
        <v/>
      </c>
      <c r="BZ239" s="60" t="str">
        <f t="shared" si="39"/>
        <v/>
      </c>
      <c r="CA239" s="60" t="str">
        <f>IF(AND($A239&lt;&gt;"",$A239&lt;&gt;"Kérem válasszon!"),ViziPartner!C$73,"")</f>
        <v/>
      </c>
      <c r="CB239" s="107" t="str">
        <f>IF(AND($A239&lt;&gt;"",$A239&lt;&gt;"Kérem válasszon!"),ViziPartner!$C$74,"")</f>
        <v/>
      </c>
    </row>
    <row r="240" spans="5:80">
      <c r="E240" s="69"/>
      <c r="G240" s="60" t="str">
        <f t="shared" si="30"/>
        <v/>
      </c>
      <c r="H240" s="60" t="str">
        <f t="shared" si="31"/>
        <v/>
      </c>
      <c r="I240" s="129" t="str">
        <f t="shared" si="33"/>
        <v/>
      </c>
      <c r="J240" s="129" t="str">
        <f t="shared" si="34"/>
        <v/>
      </c>
      <c r="K240" s="104" t="str">
        <f t="shared" si="35"/>
        <v/>
      </c>
      <c r="O240" s="69" t="str">
        <f t="shared" si="32"/>
        <v/>
      </c>
      <c r="P240" s="60" t="str">
        <f>IF($C240&lt;&gt;"",ViziPartner!$C$9,"")</f>
        <v/>
      </c>
      <c r="Q240" s="60" t="str">
        <f>IF($C240&lt;&gt;"",ViziPartner!$C$10&amp;" "&amp;ViziPartner!$C$11&amp;" "&amp;ViziPartner!$C$12&amp;", "&amp;ViziPartner!$C$13,"")</f>
        <v/>
      </c>
      <c r="R240" s="60" t="str">
        <f>IF($C240&lt;&gt;"",ViziPartner!$C$9,"")</f>
        <v/>
      </c>
      <c r="S240" s="60" t="str">
        <f>IF($C240&lt;&gt;"",ViziPartner!$C$10&amp;" "&amp;ViziPartner!$C$11&amp;" "&amp;ViziPartner!$C$12&amp;", "&amp;ViziPartner!$C$13,"")</f>
        <v/>
      </c>
      <c r="AX240" s="104" t="str">
        <f t="shared" si="36"/>
        <v/>
      </c>
      <c r="BV240" s="60" t="str">
        <f>IF(AND($A240&lt;&gt;"",$A240&lt;&gt;"Kérem válasszon!"),ViziPartner!$C$9,"")</f>
        <v/>
      </c>
      <c r="BW240" s="60" t="str">
        <f>IF(AND($A240&lt;&gt;"",$A240&lt;&gt;"Kérem válasszon!"),ViziPartner!$C$8,"")</f>
        <v/>
      </c>
      <c r="BX240" s="60" t="str">
        <f t="shared" si="37"/>
        <v/>
      </c>
      <c r="BY240" s="60" t="str">
        <f t="shared" si="38"/>
        <v/>
      </c>
      <c r="BZ240" s="60" t="str">
        <f t="shared" si="39"/>
        <v/>
      </c>
      <c r="CA240" s="60" t="str">
        <f>IF(AND($A240&lt;&gt;"",$A240&lt;&gt;"Kérem válasszon!"),ViziPartner!C$73,"")</f>
        <v/>
      </c>
      <c r="CB240" s="107" t="str">
        <f>IF(AND($A240&lt;&gt;"",$A240&lt;&gt;"Kérem válasszon!"),ViziPartner!$C$74,"")</f>
        <v/>
      </c>
    </row>
    <row r="241" spans="5:80">
      <c r="E241" s="69"/>
      <c r="G241" s="60" t="str">
        <f t="shared" si="30"/>
        <v/>
      </c>
      <c r="H241" s="60" t="str">
        <f t="shared" si="31"/>
        <v/>
      </c>
      <c r="I241" s="129" t="str">
        <f t="shared" si="33"/>
        <v/>
      </c>
      <c r="J241" s="129" t="str">
        <f t="shared" si="34"/>
        <v/>
      </c>
      <c r="K241" s="104" t="str">
        <f t="shared" si="35"/>
        <v/>
      </c>
      <c r="O241" s="69" t="str">
        <f t="shared" si="32"/>
        <v/>
      </c>
      <c r="P241" s="60" t="str">
        <f>IF($C241&lt;&gt;"",ViziPartner!$C$9,"")</f>
        <v/>
      </c>
      <c r="Q241" s="60" t="str">
        <f>IF($C241&lt;&gt;"",ViziPartner!$C$10&amp;" "&amp;ViziPartner!$C$11&amp;" "&amp;ViziPartner!$C$12&amp;", "&amp;ViziPartner!$C$13,"")</f>
        <v/>
      </c>
      <c r="R241" s="60" t="str">
        <f>IF($C241&lt;&gt;"",ViziPartner!$C$9,"")</f>
        <v/>
      </c>
      <c r="S241" s="60" t="str">
        <f>IF($C241&lt;&gt;"",ViziPartner!$C$10&amp;" "&amp;ViziPartner!$C$11&amp;" "&amp;ViziPartner!$C$12&amp;", "&amp;ViziPartner!$C$13,"")</f>
        <v/>
      </c>
      <c r="AX241" s="104" t="str">
        <f t="shared" si="36"/>
        <v/>
      </c>
      <c r="BV241" s="60" t="str">
        <f>IF(AND($A241&lt;&gt;"",$A241&lt;&gt;"Kérem válasszon!"),ViziPartner!$C$9,"")</f>
        <v/>
      </c>
      <c r="BW241" s="60" t="str">
        <f>IF(AND($A241&lt;&gt;"",$A241&lt;&gt;"Kérem válasszon!"),ViziPartner!$C$8,"")</f>
        <v/>
      </c>
      <c r="BX241" s="60" t="str">
        <f t="shared" si="37"/>
        <v/>
      </c>
      <c r="BY241" s="60" t="str">
        <f t="shared" si="38"/>
        <v/>
      </c>
      <c r="BZ241" s="60" t="str">
        <f t="shared" si="39"/>
        <v/>
      </c>
      <c r="CA241" s="60" t="str">
        <f>IF(AND($A241&lt;&gt;"",$A241&lt;&gt;"Kérem válasszon!"),ViziPartner!C$73,"")</f>
        <v/>
      </c>
      <c r="CB241" s="107" t="str">
        <f>IF(AND($A241&lt;&gt;"",$A241&lt;&gt;"Kérem válasszon!"),ViziPartner!$C$74,"")</f>
        <v/>
      </c>
    </row>
    <row r="242" spans="5:80">
      <c r="E242" s="69"/>
      <c r="G242" s="60" t="str">
        <f t="shared" si="30"/>
        <v/>
      </c>
      <c r="H242" s="60" t="str">
        <f t="shared" si="31"/>
        <v/>
      </c>
      <c r="I242" s="129" t="str">
        <f t="shared" si="33"/>
        <v/>
      </c>
      <c r="J242" s="129" t="str">
        <f t="shared" si="34"/>
        <v/>
      </c>
      <c r="K242" s="104" t="str">
        <f t="shared" si="35"/>
        <v/>
      </c>
      <c r="O242" s="69" t="str">
        <f t="shared" si="32"/>
        <v/>
      </c>
      <c r="P242" s="60" t="str">
        <f>IF($C242&lt;&gt;"",ViziPartner!$C$9,"")</f>
        <v/>
      </c>
      <c r="Q242" s="60" t="str">
        <f>IF($C242&lt;&gt;"",ViziPartner!$C$10&amp;" "&amp;ViziPartner!$C$11&amp;" "&amp;ViziPartner!$C$12&amp;", "&amp;ViziPartner!$C$13,"")</f>
        <v/>
      </c>
      <c r="R242" s="60" t="str">
        <f>IF($C242&lt;&gt;"",ViziPartner!$C$9,"")</f>
        <v/>
      </c>
      <c r="S242" s="60" t="str">
        <f>IF($C242&lt;&gt;"",ViziPartner!$C$10&amp;" "&amp;ViziPartner!$C$11&amp;" "&amp;ViziPartner!$C$12&amp;", "&amp;ViziPartner!$C$13,"")</f>
        <v/>
      </c>
      <c r="AX242" s="104" t="str">
        <f t="shared" si="36"/>
        <v/>
      </c>
      <c r="BV242" s="60" t="str">
        <f>IF(AND($A242&lt;&gt;"",$A242&lt;&gt;"Kérem válasszon!"),ViziPartner!$C$9,"")</f>
        <v/>
      </c>
      <c r="BW242" s="60" t="str">
        <f>IF(AND($A242&lt;&gt;"",$A242&lt;&gt;"Kérem válasszon!"),ViziPartner!$C$8,"")</f>
        <v/>
      </c>
      <c r="BX242" s="60" t="str">
        <f t="shared" si="37"/>
        <v/>
      </c>
      <c r="BY242" s="60" t="str">
        <f t="shared" si="38"/>
        <v/>
      </c>
      <c r="BZ242" s="60" t="str">
        <f t="shared" si="39"/>
        <v/>
      </c>
      <c r="CA242" s="60" t="str">
        <f>IF(AND($A242&lt;&gt;"",$A242&lt;&gt;"Kérem válasszon!"),ViziPartner!C$73,"")</f>
        <v/>
      </c>
      <c r="CB242" s="107" t="str">
        <f>IF(AND($A242&lt;&gt;"",$A242&lt;&gt;"Kérem válasszon!"),ViziPartner!$C$74,"")</f>
        <v/>
      </c>
    </row>
    <row r="243" spans="5:80">
      <c r="E243" s="69"/>
      <c r="G243" s="60" t="str">
        <f t="shared" si="30"/>
        <v/>
      </c>
      <c r="H243" s="60" t="str">
        <f t="shared" si="31"/>
        <v/>
      </c>
      <c r="I243" s="129" t="str">
        <f t="shared" si="33"/>
        <v/>
      </c>
      <c r="J243" s="129" t="str">
        <f t="shared" si="34"/>
        <v/>
      </c>
      <c r="K243" s="104" t="str">
        <f t="shared" si="35"/>
        <v/>
      </c>
      <c r="O243" s="69" t="str">
        <f t="shared" si="32"/>
        <v/>
      </c>
      <c r="P243" s="60" t="str">
        <f>IF($C243&lt;&gt;"",ViziPartner!$C$9,"")</f>
        <v/>
      </c>
      <c r="Q243" s="60" t="str">
        <f>IF($C243&lt;&gt;"",ViziPartner!$C$10&amp;" "&amp;ViziPartner!$C$11&amp;" "&amp;ViziPartner!$C$12&amp;", "&amp;ViziPartner!$C$13,"")</f>
        <v/>
      </c>
      <c r="R243" s="60" t="str">
        <f>IF($C243&lt;&gt;"",ViziPartner!$C$9,"")</f>
        <v/>
      </c>
      <c r="S243" s="60" t="str">
        <f>IF($C243&lt;&gt;"",ViziPartner!$C$10&amp;" "&amp;ViziPartner!$C$11&amp;" "&amp;ViziPartner!$C$12&amp;", "&amp;ViziPartner!$C$13,"")</f>
        <v/>
      </c>
      <c r="AX243" s="104" t="str">
        <f t="shared" si="36"/>
        <v/>
      </c>
      <c r="BV243" s="60" t="str">
        <f>IF(AND($A243&lt;&gt;"",$A243&lt;&gt;"Kérem válasszon!"),ViziPartner!$C$9,"")</f>
        <v/>
      </c>
      <c r="BW243" s="60" t="str">
        <f>IF(AND($A243&lt;&gt;"",$A243&lt;&gt;"Kérem válasszon!"),ViziPartner!$C$8,"")</f>
        <v/>
      </c>
      <c r="BX243" s="60" t="str">
        <f t="shared" si="37"/>
        <v/>
      </c>
      <c r="BY243" s="60" t="str">
        <f t="shared" si="38"/>
        <v/>
      </c>
      <c r="BZ243" s="60" t="str">
        <f t="shared" si="39"/>
        <v/>
      </c>
      <c r="CA243" s="60" t="str">
        <f>IF(AND($A243&lt;&gt;"",$A243&lt;&gt;"Kérem válasszon!"),ViziPartner!C$73,"")</f>
        <v/>
      </c>
      <c r="CB243" s="107" t="str">
        <f>IF(AND($A243&lt;&gt;"",$A243&lt;&gt;"Kérem válasszon!"),ViziPartner!$C$74,"")</f>
        <v/>
      </c>
    </row>
    <row r="244" spans="5:80">
      <c r="E244" s="69"/>
      <c r="G244" s="60" t="str">
        <f t="shared" si="30"/>
        <v/>
      </c>
      <c r="H244" s="60" t="str">
        <f t="shared" si="31"/>
        <v/>
      </c>
      <c r="I244" s="129" t="str">
        <f t="shared" si="33"/>
        <v/>
      </c>
      <c r="J244" s="129" t="str">
        <f t="shared" si="34"/>
        <v/>
      </c>
      <c r="K244" s="104" t="str">
        <f t="shared" si="35"/>
        <v/>
      </c>
      <c r="O244" s="69" t="str">
        <f t="shared" si="32"/>
        <v/>
      </c>
      <c r="P244" s="60" t="str">
        <f>IF($C244&lt;&gt;"",ViziPartner!$C$9,"")</f>
        <v/>
      </c>
      <c r="Q244" s="60" t="str">
        <f>IF($C244&lt;&gt;"",ViziPartner!$C$10&amp;" "&amp;ViziPartner!$C$11&amp;" "&amp;ViziPartner!$C$12&amp;", "&amp;ViziPartner!$C$13,"")</f>
        <v/>
      </c>
      <c r="R244" s="60" t="str">
        <f>IF($C244&lt;&gt;"",ViziPartner!$C$9,"")</f>
        <v/>
      </c>
      <c r="S244" s="60" t="str">
        <f>IF($C244&lt;&gt;"",ViziPartner!$C$10&amp;" "&amp;ViziPartner!$C$11&amp;" "&amp;ViziPartner!$C$12&amp;", "&amp;ViziPartner!$C$13,"")</f>
        <v/>
      </c>
      <c r="AX244" s="104" t="str">
        <f t="shared" si="36"/>
        <v/>
      </c>
      <c r="BV244" s="60" t="str">
        <f>IF(AND($A244&lt;&gt;"",$A244&lt;&gt;"Kérem válasszon!"),ViziPartner!$C$9,"")</f>
        <v/>
      </c>
      <c r="BW244" s="60" t="str">
        <f>IF(AND($A244&lt;&gt;"",$A244&lt;&gt;"Kérem válasszon!"),ViziPartner!$C$8,"")</f>
        <v/>
      </c>
      <c r="BX244" s="60" t="str">
        <f t="shared" si="37"/>
        <v/>
      </c>
      <c r="BY244" s="60" t="str">
        <f t="shared" si="38"/>
        <v/>
      </c>
      <c r="BZ244" s="60" t="str">
        <f t="shared" si="39"/>
        <v/>
      </c>
      <c r="CA244" s="60" t="str">
        <f>IF(AND($A244&lt;&gt;"",$A244&lt;&gt;"Kérem válasszon!"),ViziPartner!C$73,"")</f>
        <v/>
      </c>
      <c r="CB244" s="107" t="str">
        <f>IF(AND($A244&lt;&gt;"",$A244&lt;&gt;"Kérem válasszon!"),ViziPartner!$C$74,"")</f>
        <v/>
      </c>
    </row>
    <row r="245" spans="5:80">
      <c r="E245" s="69"/>
      <c r="G245" s="60" t="str">
        <f t="shared" si="30"/>
        <v/>
      </c>
      <c r="H245" s="60" t="str">
        <f t="shared" si="31"/>
        <v/>
      </c>
      <c r="I245" s="129" t="str">
        <f t="shared" si="33"/>
        <v/>
      </c>
      <c r="J245" s="129" t="str">
        <f t="shared" si="34"/>
        <v/>
      </c>
      <c r="K245" s="104" t="str">
        <f t="shared" si="35"/>
        <v/>
      </c>
      <c r="O245" s="69" t="str">
        <f t="shared" si="32"/>
        <v/>
      </c>
      <c r="P245" s="60" t="str">
        <f>IF($C245&lt;&gt;"",ViziPartner!$C$9,"")</f>
        <v/>
      </c>
      <c r="Q245" s="60" t="str">
        <f>IF($C245&lt;&gt;"",ViziPartner!$C$10&amp;" "&amp;ViziPartner!$C$11&amp;" "&amp;ViziPartner!$C$12&amp;", "&amp;ViziPartner!$C$13,"")</f>
        <v/>
      </c>
      <c r="R245" s="60" t="str">
        <f>IF($C245&lt;&gt;"",ViziPartner!$C$9,"")</f>
        <v/>
      </c>
      <c r="S245" s="60" t="str">
        <f>IF($C245&lt;&gt;"",ViziPartner!$C$10&amp;" "&amp;ViziPartner!$C$11&amp;" "&amp;ViziPartner!$C$12&amp;", "&amp;ViziPartner!$C$13,"")</f>
        <v/>
      </c>
      <c r="AX245" s="104" t="str">
        <f t="shared" si="36"/>
        <v/>
      </c>
      <c r="BV245" s="60" t="str">
        <f>IF(AND($A245&lt;&gt;"",$A245&lt;&gt;"Kérem válasszon!"),ViziPartner!$C$9,"")</f>
        <v/>
      </c>
      <c r="BW245" s="60" t="str">
        <f>IF(AND($A245&lt;&gt;"",$A245&lt;&gt;"Kérem válasszon!"),ViziPartner!$C$8,"")</f>
        <v/>
      </c>
      <c r="BX245" s="60" t="str">
        <f t="shared" si="37"/>
        <v/>
      </c>
      <c r="BY245" s="60" t="str">
        <f t="shared" si="38"/>
        <v/>
      </c>
      <c r="BZ245" s="60" t="str">
        <f t="shared" si="39"/>
        <v/>
      </c>
      <c r="CA245" s="60" t="str">
        <f>IF(AND($A245&lt;&gt;"",$A245&lt;&gt;"Kérem válasszon!"),ViziPartner!C$73,"")</f>
        <v/>
      </c>
      <c r="CB245" s="107" t="str">
        <f>IF(AND($A245&lt;&gt;"",$A245&lt;&gt;"Kérem válasszon!"),ViziPartner!$C$74,"")</f>
        <v/>
      </c>
    </row>
    <row r="246" spans="5:80">
      <c r="E246" s="69"/>
      <c r="G246" s="60" t="str">
        <f t="shared" si="30"/>
        <v/>
      </c>
      <c r="H246" s="60" t="str">
        <f t="shared" si="31"/>
        <v/>
      </c>
      <c r="I246" s="129" t="str">
        <f t="shared" si="33"/>
        <v/>
      </c>
      <c r="J246" s="129" t="str">
        <f t="shared" si="34"/>
        <v/>
      </c>
      <c r="K246" s="104" t="str">
        <f t="shared" si="35"/>
        <v/>
      </c>
      <c r="O246" s="69" t="str">
        <f t="shared" si="32"/>
        <v/>
      </c>
      <c r="P246" s="60" t="str">
        <f>IF($C246&lt;&gt;"",ViziPartner!$C$9,"")</f>
        <v/>
      </c>
      <c r="Q246" s="60" t="str">
        <f>IF($C246&lt;&gt;"",ViziPartner!$C$10&amp;" "&amp;ViziPartner!$C$11&amp;" "&amp;ViziPartner!$C$12&amp;", "&amp;ViziPartner!$C$13,"")</f>
        <v/>
      </c>
      <c r="R246" s="60" t="str">
        <f>IF($C246&lt;&gt;"",ViziPartner!$C$9,"")</f>
        <v/>
      </c>
      <c r="S246" s="60" t="str">
        <f>IF($C246&lt;&gt;"",ViziPartner!$C$10&amp;" "&amp;ViziPartner!$C$11&amp;" "&amp;ViziPartner!$C$12&amp;", "&amp;ViziPartner!$C$13,"")</f>
        <v/>
      </c>
      <c r="AX246" s="104" t="str">
        <f t="shared" si="36"/>
        <v/>
      </c>
      <c r="BV246" s="60" t="str">
        <f>IF(AND($A246&lt;&gt;"",$A246&lt;&gt;"Kérem válasszon!"),ViziPartner!$C$9,"")</f>
        <v/>
      </c>
      <c r="BW246" s="60" t="str">
        <f>IF(AND($A246&lt;&gt;"",$A246&lt;&gt;"Kérem válasszon!"),ViziPartner!$C$8,"")</f>
        <v/>
      </c>
      <c r="BX246" s="60" t="str">
        <f t="shared" si="37"/>
        <v/>
      </c>
      <c r="BY246" s="60" t="str">
        <f t="shared" si="38"/>
        <v/>
      </c>
      <c r="BZ246" s="60" t="str">
        <f t="shared" si="39"/>
        <v/>
      </c>
      <c r="CA246" s="60" t="str">
        <f>IF(AND($A246&lt;&gt;"",$A246&lt;&gt;"Kérem válasszon!"),ViziPartner!C$73,"")</f>
        <v/>
      </c>
      <c r="CB246" s="107" t="str">
        <f>IF(AND($A246&lt;&gt;"",$A246&lt;&gt;"Kérem válasszon!"),ViziPartner!$C$74,"")</f>
        <v/>
      </c>
    </row>
    <row r="247" spans="5:80">
      <c r="E247" s="69"/>
      <c r="G247" s="60" t="str">
        <f t="shared" si="30"/>
        <v/>
      </c>
      <c r="H247" s="60" t="str">
        <f t="shared" si="31"/>
        <v/>
      </c>
      <c r="I247" s="129" t="str">
        <f t="shared" si="33"/>
        <v/>
      </c>
      <c r="J247" s="129" t="str">
        <f t="shared" si="34"/>
        <v/>
      </c>
      <c r="K247" s="104" t="str">
        <f t="shared" si="35"/>
        <v/>
      </c>
      <c r="O247" s="69" t="str">
        <f t="shared" si="32"/>
        <v/>
      </c>
      <c r="P247" s="60" t="str">
        <f>IF($C247&lt;&gt;"",ViziPartner!$C$9,"")</f>
        <v/>
      </c>
      <c r="Q247" s="60" t="str">
        <f>IF($C247&lt;&gt;"",ViziPartner!$C$10&amp;" "&amp;ViziPartner!$C$11&amp;" "&amp;ViziPartner!$C$12&amp;", "&amp;ViziPartner!$C$13,"")</f>
        <v/>
      </c>
      <c r="R247" s="60" t="str">
        <f>IF($C247&lt;&gt;"",ViziPartner!$C$9,"")</f>
        <v/>
      </c>
      <c r="S247" s="60" t="str">
        <f>IF($C247&lt;&gt;"",ViziPartner!$C$10&amp;" "&amp;ViziPartner!$C$11&amp;" "&amp;ViziPartner!$C$12&amp;", "&amp;ViziPartner!$C$13,"")</f>
        <v/>
      </c>
      <c r="AX247" s="104" t="str">
        <f t="shared" si="36"/>
        <v/>
      </c>
      <c r="BV247" s="60" t="str">
        <f>IF(AND($A247&lt;&gt;"",$A247&lt;&gt;"Kérem válasszon!"),ViziPartner!$C$9,"")</f>
        <v/>
      </c>
      <c r="BW247" s="60" t="str">
        <f>IF(AND($A247&lt;&gt;"",$A247&lt;&gt;"Kérem válasszon!"),ViziPartner!$C$8,"")</f>
        <v/>
      </c>
      <c r="BX247" s="60" t="str">
        <f t="shared" si="37"/>
        <v/>
      </c>
      <c r="BY247" s="60" t="str">
        <f t="shared" si="38"/>
        <v/>
      </c>
      <c r="BZ247" s="60" t="str">
        <f t="shared" si="39"/>
        <v/>
      </c>
      <c r="CA247" s="60" t="str">
        <f>IF(AND($A247&lt;&gt;"",$A247&lt;&gt;"Kérem válasszon!"),ViziPartner!C$73,"")</f>
        <v/>
      </c>
      <c r="CB247" s="107" t="str">
        <f>IF(AND($A247&lt;&gt;"",$A247&lt;&gt;"Kérem válasszon!"),ViziPartner!$C$74,"")</f>
        <v/>
      </c>
    </row>
    <row r="248" spans="5:80">
      <c r="E248" s="69"/>
      <c r="G248" s="60" t="str">
        <f t="shared" si="30"/>
        <v/>
      </c>
      <c r="H248" s="60" t="str">
        <f t="shared" si="31"/>
        <v/>
      </c>
      <c r="I248" s="129" t="str">
        <f t="shared" si="33"/>
        <v/>
      </c>
      <c r="J248" s="129" t="str">
        <f t="shared" si="34"/>
        <v/>
      </c>
      <c r="K248" s="104" t="str">
        <f t="shared" si="35"/>
        <v/>
      </c>
      <c r="O248" s="69" t="str">
        <f t="shared" si="32"/>
        <v/>
      </c>
      <c r="P248" s="60" t="str">
        <f>IF($C248&lt;&gt;"",ViziPartner!$C$9,"")</f>
        <v/>
      </c>
      <c r="Q248" s="60" t="str">
        <f>IF($C248&lt;&gt;"",ViziPartner!$C$10&amp;" "&amp;ViziPartner!$C$11&amp;" "&amp;ViziPartner!$C$12&amp;", "&amp;ViziPartner!$C$13,"")</f>
        <v/>
      </c>
      <c r="R248" s="60" t="str">
        <f>IF($C248&lt;&gt;"",ViziPartner!$C$9,"")</f>
        <v/>
      </c>
      <c r="S248" s="60" t="str">
        <f>IF($C248&lt;&gt;"",ViziPartner!$C$10&amp;" "&amp;ViziPartner!$C$11&amp;" "&amp;ViziPartner!$C$12&amp;", "&amp;ViziPartner!$C$13,"")</f>
        <v/>
      </c>
      <c r="AX248" s="104" t="str">
        <f t="shared" si="36"/>
        <v/>
      </c>
      <c r="BV248" s="60" t="str">
        <f>IF(AND($A248&lt;&gt;"",$A248&lt;&gt;"Kérem válasszon!"),ViziPartner!$C$9,"")</f>
        <v/>
      </c>
      <c r="BW248" s="60" t="str">
        <f>IF(AND($A248&lt;&gt;"",$A248&lt;&gt;"Kérem válasszon!"),ViziPartner!$C$8,"")</f>
        <v/>
      </c>
      <c r="BX248" s="60" t="str">
        <f t="shared" si="37"/>
        <v/>
      </c>
      <c r="BY248" s="60" t="str">
        <f t="shared" si="38"/>
        <v/>
      </c>
      <c r="BZ248" s="60" t="str">
        <f t="shared" si="39"/>
        <v/>
      </c>
      <c r="CA248" s="60" t="str">
        <f>IF(AND($A248&lt;&gt;"",$A248&lt;&gt;"Kérem válasszon!"),ViziPartner!C$73,"")</f>
        <v/>
      </c>
      <c r="CB248" s="107" t="str">
        <f>IF(AND($A248&lt;&gt;"",$A248&lt;&gt;"Kérem válasszon!"),ViziPartner!$C$74,"")</f>
        <v/>
      </c>
    </row>
    <row r="249" spans="5:80">
      <c r="E249" s="69"/>
      <c r="G249" s="60" t="str">
        <f t="shared" si="30"/>
        <v/>
      </c>
      <c r="H249" s="60" t="str">
        <f t="shared" si="31"/>
        <v/>
      </c>
      <c r="I249" s="129" t="str">
        <f t="shared" si="33"/>
        <v/>
      </c>
      <c r="J249" s="129" t="str">
        <f t="shared" si="34"/>
        <v/>
      </c>
      <c r="K249" s="104" t="str">
        <f t="shared" si="35"/>
        <v/>
      </c>
      <c r="O249" s="69" t="str">
        <f t="shared" si="32"/>
        <v/>
      </c>
      <c r="P249" s="60" t="str">
        <f>IF($C249&lt;&gt;"",ViziPartner!$C$9,"")</f>
        <v/>
      </c>
      <c r="Q249" s="60" t="str">
        <f>IF($C249&lt;&gt;"",ViziPartner!$C$10&amp;" "&amp;ViziPartner!$C$11&amp;" "&amp;ViziPartner!$C$12&amp;", "&amp;ViziPartner!$C$13,"")</f>
        <v/>
      </c>
      <c r="R249" s="60" t="str">
        <f>IF($C249&lt;&gt;"",ViziPartner!$C$9,"")</f>
        <v/>
      </c>
      <c r="S249" s="60" t="str">
        <f>IF($C249&lt;&gt;"",ViziPartner!$C$10&amp;" "&amp;ViziPartner!$C$11&amp;" "&amp;ViziPartner!$C$12&amp;", "&amp;ViziPartner!$C$13,"")</f>
        <v/>
      </c>
      <c r="AX249" s="104" t="str">
        <f t="shared" si="36"/>
        <v/>
      </c>
      <c r="BV249" s="60" t="str">
        <f>IF(AND($A249&lt;&gt;"",$A249&lt;&gt;"Kérem válasszon!"),ViziPartner!$C$9,"")</f>
        <v/>
      </c>
      <c r="BW249" s="60" t="str">
        <f>IF(AND($A249&lt;&gt;"",$A249&lt;&gt;"Kérem válasszon!"),ViziPartner!$C$8,"")</f>
        <v/>
      </c>
      <c r="BX249" s="60" t="str">
        <f t="shared" si="37"/>
        <v/>
      </c>
      <c r="BY249" s="60" t="str">
        <f t="shared" si="38"/>
        <v/>
      </c>
      <c r="BZ249" s="60" t="str">
        <f t="shared" si="39"/>
        <v/>
      </c>
      <c r="CA249" s="60" t="str">
        <f>IF(AND($A249&lt;&gt;"",$A249&lt;&gt;"Kérem válasszon!"),ViziPartner!C$73,"")</f>
        <v/>
      </c>
      <c r="CB249" s="107" t="str">
        <f>IF(AND($A249&lt;&gt;"",$A249&lt;&gt;"Kérem válasszon!"),ViziPartner!$C$74,"")</f>
        <v/>
      </c>
    </row>
    <row r="250" spans="5:80">
      <c r="E250" s="69"/>
      <c r="G250" s="60" t="str">
        <f t="shared" si="30"/>
        <v/>
      </c>
      <c r="H250" s="60" t="str">
        <f t="shared" si="31"/>
        <v/>
      </c>
      <c r="I250" s="129" t="str">
        <f t="shared" si="33"/>
        <v/>
      </c>
      <c r="J250" s="129" t="str">
        <f t="shared" si="34"/>
        <v/>
      </c>
      <c r="K250" s="104" t="str">
        <f t="shared" si="35"/>
        <v/>
      </c>
      <c r="O250" s="69" t="str">
        <f t="shared" si="32"/>
        <v/>
      </c>
      <c r="P250" s="60" t="str">
        <f>IF($C250&lt;&gt;"",ViziPartner!$C$9,"")</f>
        <v/>
      </c>
      <c r="Q250" s="60" t="str">
        <f>IF($C250&lt;&gt;"",ViziPartner!$C$10&amp;" "&amp;ViziPartner!$C$11&amp;" "&amp;ViziPartner!$C$12&amp;", "&amp;ViziPartner!$C$13,"")</f>
        <v/>
      </c>
      <c r="R250" s="60" t="str">
        <f>IF($C250&lt;&gt;"",ViziPartner!$C$9,"")</f>
        <v/>
      </c>
      <c r="S250" s="60" t="str">
        <f>IF($C250&lt;&gt;"",ViziPartner!$C$10&amp;" "&amp;ViziPartner!$C$11&amp;" "&amp;ViziPartner!$C$12&amp;", "&amp;ViziPartner!$C$13,"")</f>
        <v/>
      </c>
      <c r="AX250" s="104" t="str">
        <f t="shared" si="36"/>
        <v/>
      </c>
      <c r="BV250" s="60" t="str">
        <f>IF(AND($A250&lt;&gt;"",$A250&lt;&gt;"Kérem válasszon!"),ViziPartner!$C$9,"")</f>
        <v/>
      </c>
      <c r="BW250" s="60" t="str">
        <f>IF(AND($A250&lt;&gt;"",$A250&lt;&gt;"Kérem válasszon!"),ViziPartner!$C$8,"")</f>
        <v/>
      </c>
      <c r="BX250" s="60" t="str">
        <f t="shared" si="37"/>
        <v/>
      </c>
      <c r="BY250" s="60" t="str">
        <f t="shared" si="38"/>
        <v/>
      </c>
      <c r="BZ250" s="60" t="str">
        <f t="shared" si="39"/>
        <v/>
      </c>
      <c r="CA250" s="60" t="str">
        <f>IF(AND($A250&lt;&gt;"",$A250&lt;&gt;"Kérem válasszon!"),ViziPartner!C$73,"")</f>
        <v/>
      </c>
      <c r="CB250" s="107" t="str">
        <f>IF(AND($A250&lt;&gt;"",$A250&lt;&gt;"Kérem válasszon!"),ViziPartner!$C$74,"")</f>
        <v/>
      </c>
    </row>
    <row r="251" spans="5:80">
      <c r="E251" s="69"/>
      <c r="G251" s="60" t="str">
        <f t="shared" si="30"/>
        <v/>
      </c>
      <c r="H251" s="60" t="str">
        <f t="shared" si="31"/>
        <v/>
      </c>
      <c r="I251" s="129" t="str">
        <f t="shared" si="33"/>
        <v/>
      </c>
      <c r="J251" s="129" t="str">
        <f t="shared" si="34"/>
        <v/>
      </c>
      <c r="K251" s="104" t="str">
        <f t="shared" si="35"/>
        <v/>
      </c>
      <c r="O251" s="69" t="str">
        <f t="shared" si="32"/>
        <v/>
      </c>
      <c r="P251" s="60" t="str">
        <f>IF($C251&lt;&gt;"",ViziPartner!$C$9,"")</f>
        <v/>
      </c>
      <c r="Q251" s="60" t="str">
        <f>IF($C251&lt;&gt;"",ViziPartner!$C$10&amp;" "&amp;ViziPartner!$C$11&amp;" "&amp;ViziPartner!$C$12&amp;", "&amp;ViziPartner!$C$13,"")</f>
        <v/>
      </c>
      <c r="R251" s="60" t="str">
        <f>IF($C251&lt;&gt;"",ViziPartner!$C$9,"")</f>
        <v/>
      </c>
      <c r="S251" s="60" t="str">
        <f>IF($C251&lt;&gt;"",ViziPartner!$C$10&amp;" "&amp;ViziPartner!$C$11&amp;" "&amp;ViziPartner!$C$12&amp;", "&amp;ViziPartner!$C$13,"")</f>
        <v/>
      </c>
      <c r="AX251" s="104" t="str">
        <f t="shared" si="36"/>
        <v/>
      </c>
      <c r="BV251" s="60" t="str">
        <f>IF(AND($A251&lt;&gt;"",$A251&lt;&gt;"Kérem válasszon!"),ViziPartner!$C$9,"")</f>
        <v/>
      </c>
      <c r="BW251" s="60" t="str">
        <f>IF(AND($A251&lt;&gt;"",$A251&lt;&gt;"Kérem válasszon!"),ViziPartner!$C$8,"")</f>
        <v/>
      </c>
      <c r="BX251" s="60" t="str">
        <f t="shared" si="37"/>
        <v/>
      </c>
      <c r="BY251" s="60" t="str">
        <f t="shared" si="38"/>
        <v/>
      </c>
      <c r="BZ251" s="60" t="str">
        <f t="shared" si="39"/>
        <v/>
      </c>
      <c r="CA251" s="60" t="str">
        <f>IF(AND($A251&lt;&gt;"",$A251&lt;&gt;"Kérem válasszon!"),ViziPartner!C$73,"")</f>
        <v/>
      </c>
      <c r="CB251" s="107" t="str">
        <f>IF(AND($A251&lt;&gt;"",$A251&lt;&gt;"Kérem válasszon!"),ViziPartner!$C$74,"")</f>
        <v/>
      </c>
    </row>
    <row r="252" spans="5:80">
      <c r="E252" s="69"/>
      <c r="G252" s="60" t="str">
        <f t="shared" si="30"/>
        <v/>
      </c>
      <c r="H252" s="60" t="str">
        <f t="shared" si="31"/>
        <v/>
      </c>
      <c r="I252" s="129" t="str">
        <f t="shared" si="33"/>
        <v/>
      </c>
      <c r="J252" s="129" t="str">
        <f t="shared" si="34"/>
        <v/>
      </c>
      <c r="K252" s="104" t="str">
        <f t="shared" si="35"/>
        <v/>
      </c>
      <c r="O252" s="69" t="str">
        <f t="shared" si="32"/>
        <v/>
      </c>
      <c r="P252" s="60" t="str">
        <f>IF($C252&lt;&gt;"",ViziPartner!$C$9,"")</f>
        <v/>
      </c>
      <c r="Q252" s="60" t="str">
        <f>IF($C252&lt;&gt;"",ViziPartner!$C$10&amp;" "&amp;ViziPartner!$C$11&amp;" "&amp;ViziPartner!$C$12&amp;", "&amp;ViziPartner!$C$13,"")</f>
        <v/>
      </c>
      <c r="R252" s="60" t="str">
        <f>IF($C252&lt;&gt;"",ViziPartner!$C$9,"")</f>
        <v/>
      </c>
      <c r="S252" s="60" t="str">
        <f>IF($C252&lt;&gt;"",ViziPartner!$C$10&amp;" "&amp;ViziPartner!$C$11&amp;" "&amp;ViziPartner!$C$12&amp;", "&amp;ViziPartner!$C$13,"")</f>
        <v/>
      </c>
      <c r="AX252" s="104" t="str">
        <f t="shared" si="36"/>
        <v/>
      </c>
      <c r="BV252" s="60" t="str">
        <f>IF(AND($A252&lt;&gt;"",$A252&lt;&gt;"Kérem válasszon!"),ViziPartner!$C$9,"")</f>
        <v/>
      </c>
      <c r="BW252" s="60" t="str">
        <f>IF(AND($A252&lt;&gt;"",$A252&lt;&gt;"Kérem válasszon!"),ViziPartner!$C$8,"")</f>
        <v/>
      </c>
      <c r="BX252" s="60" t="str">
        <f t="shared" si="37"/>
        <v/>
      </c>
      <c r="BY252" s="60" t="str">
        <f t="shared" si="38"/>
        <v/>
      </c>
      <c r="BZ252" s="60" t="str">
        <f t="shared" si="39"/>
        <v/>
      </c>
      <c r="CA252" s="60" t="str">
        <f>IF(AND($A252&lt;&gt;"",$A252&lt;&gt;"Kérem válasszon!"),ViziPartner!C$73,"")</f>
        <v/>
      </c>
      <c r="CB252" s="107" t="str">
        <f>IF(AND($A252&lt;&gt;"",$A252&lt;&gt;"Kérem válasszon!"),ViziPartner!$C$74,"")</f>
        <v/>
      </c>
    </row>
    <row r="253" spans="5:80" hidden="1">
      <c r="I253" s="129" t="str">
        <f t="shared" si="33"/>
        <v/>
      </c>
      <c r="J253" s="129" t="str">
        <f t="shared" si="34"/>
        <v/>
      </c>
      <c r="K253" s="104" t="str">
        <f t="shared" si="35"/>
        <v/>
      </c>
      <c r="CA253" s="60" t="str">
        <f>IF(AND($A253&lt;&gt;"",$A253&lt;&gt;"Kérem válasszon!"),ViziPartner!C$73,"")</f>
        <v/>
      </c>
      <c r="CB253" s="107" t="str">
        <f>IF(AND($A253&lt;&gt;"",$A253&lt;&gt;"Kérem válasszon!"),ViziPartner!$C$74,"")</f>
        <v/>
      </c>
    </row>
    <row r="254" spans="5:80" hidden="1">
      <c r="K254" s="104" t="str">
        <f t="shared" si="35"/>
        <v/>
      </c>
    </row>
    <row r="255" spans="5:80" hidden="1">
      <c r="K255" s="104" t="str">
        <f t="shared" si="35"/>
        <v/>
      </c>
    </row>
    <row r="256" spans="5:80" hidden="1">
      <c r="K256" s="104" t="str">
        <f t="shared" si="35"/>
        <v/>
      </c>
    </row>
    <row r="257" spans="11:11" hidden="1">
      <c r="K257" s="104" t="str">
        <f t="shared" si="35"/>
        <v/>
      </c>
    </row>
    <row r="258" spans="11:11" hidden="1">
      <c r="K258" s="104" t="str">
        <f t="shared" si="35"/>
        <v/>
      </c>
    </row>
    <row r="259" spans="11:11" hidden="1">
      <c r="K259" s="104" t="str">
        <f t="shared" ref="K259:K260" si="40">IF(OR($A259="",$A259="Kérem válasszon!"),"",IF($J259&gt;$I259,$J259-$I259,365-($I259-$J259)))</f>
        <v/>
      </c>
    </row>
    <row r="260" spans="11:11" hidden="1">
      <c r="K260" s="104" t="str">
        <f t="shared" si="40"/>
        <v/>
      </c>
    </row>
  </sheetData>
  <conditionalFormatting sqref="E2:E252">
    <cfRule type="expression" dxfId="33" priority="21">
      <formula>$E2="Igen"</formula>
    </cfRule>
  </conditionalFormatting>
  <conditionalFormatting sqref="F2:F252">
    <cfRule type="expression" dxfId="32" priority="22">
      <formula>$E2="Nem"</formula>
    </cfRule>
  </conditionalFormatting>
  <conditionalFormatting sqref="N2:N251">
    <cfRule type="expression" dxfId="31" priority="27">
      <formula>AND($A2&lt;&gt;"",$A2&lt;&gt;"kérem válasszon!",$M2&lt;&gt;"",$M2=$N2)</formula>
    </cfRule>
  </conditionalFormatting>
  <conditionalFormatting sqref="I2:J253">
    <cfRule type="expression" dxfId="30" priority="8">
      <formula>AND($A2&lt;&gt;"",$A2&lt;&gt;"kérem válasszon!",$K2&lt;91)</formula>
    </cfRule>
  </conditionalFormatting>
  <conditionalFormatting sqref="B23 D23:E23 A2:A251">
    <cfRule type="expression" dxfId="29" priority="7">
      <formula>AND($A1&lt;&gt;"",$A1&lt;&gt;"Kérem válasszon!",OR($A2="",$A2="Kérem válasszon!"))</formula>
    </cfRule>
  </conditionalFormatting>
  <conditionalFormatting sqref="D2:D251">
    <cfRule type="expression" dxfId="28" priority="5">
      <formula>AND($A2&lt;&gt;"",$A2&lt;&gt;"Rádióengedély módosítás")</formula>
    </cfRule>
  </conditionalFormatting>
  <conditionalFormatting sqref="O2:BU51 O18:O252 P32:S252">
    <cfRule type="expression" dxfId="27" priority="40">
      <formula>AND($C2="",$A2&lt;&gt;"",$A2&lt;&gt;"Kérem válasszon!")</formula>
    </cfRule>
  </conditionalFormatting>
  <conditionalFormatting sqref="AB2:AB251">
    <cfRule type="expression" dxfId="26" priority="42">
      <formula>AND($A2&lt;&gt;"",$A2&lt;&gt;"kérem válasszon!",$AA2&lt;&gt;"",$AA2=$AB2)</formula>
    </cfRule>
  </conditionalFormatting>
  <conditionalFormatting sqref="BI2:BI251">
    <cfRule type="expression" dxfId="25" priority="43">
      <formula>AND($A2&lt;&gt;"",$A2&lt;&gt;"Kérem válasszon!",$BH2=$BI2,$BH2&lt;&gt;"")</formula>
    </cfRule>
  </conditionalFormatting>
  <conditionalFormatting sqref="C2:C51">
    <cfRule type="expression" dxfId="24" priority="2">
      <formula>AND(OR($A2="Új rádióengedély kérelem",$A2="Rádióengedély módosítás"),$C2="")</formula>
    </cfRule>
  </conditionalFormatting>
  <conditionalFormatting sqref="O52:BU252">
    <cfRule type="expression" dxfId="23" priority="46">
      <formula>AND(#REF!="",$A52&lt;&gt;"",$A52&lt;&gt;"Kérem válasszon!")</formula>
    </cfRule>
  </conditionalFormatting>
  <dataValidations count="23">
    <dataValidation type="list" allowBlank="1" showInputMessage="1" showErrorMessage="1" sqref="AZ2:BF252 E2:E22 E24:E252">
      <formula1>"Nem,Igen"</formula1>
    </dataValidation>
    <dataValidation type="list" allowBlank="1" showInputMessage="1" showErrorMessage="1" sqref="AW2:AW252">
      <formula1>"Nincs EPiRB,243+Hívójel,MMSI kód"</formula1>
    </dataValidation>
    <dataValidation type="list" allowBlank="1" showInputMessage="1" showErrorMessage="1" sqref="BR2:BR252 BT2:BT252">
      <formula1>"S,T"</formula1>
    </dataValidation>
    <dataValidation type="whole" allowBlank="1" showInputMessage="1" showErrorMessage="1" sqref="BS2:BS252">
      <formula1>801</formula1>
      <formula2>899</formula2>
    </dataValidation>
    <dataValidation type="whole" allowBlank="1" showInputMessage="1" showErrorMessage="1" sqref="BU2:BU252">
      <formula1>201</formula1>
      <formula2>299</formula2>
    </dataValidation>
    <dataValidation type="textLength" allowBlank="1" showInputMessage="1" showErrorMessage="1" sqref="BH2:BI2">
      <formula1>4</formula1>
      <formula2>4</formula2>
    </dataValidation>
    <dataValidation type="list" allowBlank="1" showInputMessage="1" showErrorMessage="1" sqref="Z2:Z252">
      <formula1>JárműOsztály</formula1>
    </dataValidation>
    <dataValidation type="list" allowBlank="1" showInputMessage="1" showErrorMessage="1" sqref="AA2:AA252">
      <formula1>EgyediJOszt</formula1>
    </dataValidation>
    <dataValidation type="list" allowBlank="1" showInputMessage="1" showErrorMessage="1" sqref="AB2:AB252">
      <formula1>EgyediJOszt2</formula1>
    </dataValidation>
    <dataValidation type="whole" allowBlank="1" showInputMessage="1" showErrorMessage="1" sqref="AC2:AC252">
      <formula1>1</formula1>
      <formula2>9999999</formula2>
    </dataValidation>
    <dataValidation type="whole" allowBlank="1" showInputMessage="1" showErrorMessage="1" sqref="AD2:AD252">
      <formula1>1</formula1>
      <formula2>99</formula2>
    </dataValidation>
    <dataValidation type="whole" allowBlank="1" showInputMessage="1" showErrorMessage="1" sqref="AE2:AE252">
      <formula1>1</formula1>
      <formula2>9999</formula2>
    </dataValidation>
    <dataValidation type="list" showInputMessage="1" showErrorMessage="1" sqref="AF2:AP252">
      <formula1>"Nem,Igen"</formula1>
    </dataValidation>
    <dataValidation type="whole" allowBlank="1" showInputMessage="1" showErrorMessage="1" sqref="W2">
      <formula1>111111</formula1>
      <formula2>9999999</formula2>
    </dataValidation>
    <dataValidation type="list" errorStyle="warning" showInputMessage="1" showErrorMessage="1" sqref="O2:O252">
      <formula1>"Igen,Nem"</formula1>
    </dataValidation>
    <dataValidation type="list" allowBlank="1" showInputMessage="1" sqref="Y2:Y252">
      <formula1>Járműtipus</formula1>
    </dataValidation>
    <dataValidation type="whole" allowBlank="1" showInputMessage="1" showErrorMessage="1" sqref="AX2:AX252">
      <formula1>0</formula1>
      <formula2>15</formula2>
    </dataValidation>
    <dataValidation type="list" allowBlank="1" showInputMessage="1" showErrorMessage="1" sqref="M2:M252">
      <formula1>SzolgJell</formula1>
    </dataValidation>
    <dataValidation type="list" allowBlank="1" showInputMessage="1" showErrorMessage="1" sqref="N2:N252">
      <formula1>Szolgjell2</formula1>
    </dataValidation>
    <dataValidation type="list" allowBlank="1" showInputMessage="1" showErrorMessage="1" sqref="L2:L252">
      <formula1>Üzemidő</formula1>
    </dataValidation>
    <dataValidation type="list" allowBlank="1" showInputMessage="1" showErrorMessage="1" sqref="F2:F252">
      <formula1>DkOk</formula1>
    </dataValidation>
    <dataValidation type="list" allowBlank="1" showInputMessage="1" showErrorMessage="1" sqref="B23 D23:E23">
      <formula1>Kérelem</formula1>
    </dataValidation>
    <dataValidation type="list" allowBlank="1" showInputMessage="1" showErrorMessage="1" sqref="A2:A252">
      <formula1>Kérelem_MS</formula1>
    </dataValidation>
  </dataValidations>
  <pageMargins left="0.7" right="0.7" top="0.75" bottom="0.75" header="0.3" footer="0.3"/>
  <pageSetup paperSize="8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AW25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1" sqref="G21"/>
    </sheetView>
  </sheetViews>
  <sheetFormatPr defaultColWidth="0" defaultRowHeight="15.75" zeroHeight="1"/>
  <cols>
    <col min="1" max="1" width="28.5" style="60" bestFit="1" customWidth="1"/>
    <col min="2" max="2" width="13.5" style="60" customWidth="1"/>
    <col min="3" max="3" width="49" style="60" bestFit="1" customWidth="1"/>
    <col min="4" max="4" width="14" style="60" bestFit="1" customWidth="1"/>
    <col min="5" max="5" width="10.5" style="57" bestFit="1" customWidth="1"/>
    <col min="6" max="6" width="57.6640625" style="60" bestFit="1" customWidth="1"/>
    <col min="7" max="7" width="29.6640625" style="60" bestFit="1" customWidth="1"/>
    <col min="8" max="8" width="44" style="60" bestFit="1" customWidth="1"/>
    <col min="9" max="9" width="25.5" style="60" bestFit="1" customWidth="1"/>
    <col min="10" max="10" width="15.83203125" style="60" bestFit="1" customWidth="1"/>
    <col min="11" max="11" width="7.5" style="60" bestFit="1" customWidth="1"/>
    <col min="12" max="12" width="8.5" style="60" bestFit="1" customWidth="1"/>
    <col min="13" max="13" width="14.6640625" style="60" bestFit="1" customWidth="1"/>
    <col min="14" max="14" width="15.6640625" style="60" bestFit="1" customWidth="1"/>
    <col min="15" max="15" width="15" style="60" bestFit="1" customWidth="1"/>
    <col min="16" max="16" width="13.6640625" style="60" bestFit="1" customWidth="1"/>
    <col min="17" max="18" width="14.6640625" style="60" bestFit="1" customWidth="1"/>
    <col min="19" max="19" width="13.6640625" style="60" bestFit="1" customWidth="1"/>
    <col min="20" max="21" width="14.6640625" style="60" bestFit="1" customWidth="1"/>
    <col min="22" max="22" width="11.6640625" style="60" bestFit="1" customWidth="1"/>
    <col min="23" max="23" width="12.33203125" style="60" bestFit="1" customWidth="1"/>
    <col min="24" max="24" width="10.83203125" style="60" bestFit="1" customWidth="1"/>
    <col min="25" max="25" width="11.6640625" style="60" bestFit="1" customWidth="1"/>
    <col min="26" max="26" width="12.33203125" style="60" bestFit="1" customWidth="1"/>
    <col min="27" max="27" width="10.83203125" style="60" bestFit="1" customWidth="1"/>
    <col min="28" max="28" width="11.6640625" style="60" bestFit="1" customWidth="1"/>
    <col min="29" max="30" width="12.33203125" style="60" bestFit="1" customWidth="1"/>
    <col min="31" max="31" width="11.6640625" style="60" bestFit="1" customWidth="1"/>
    <col min="32" max="32" width="12.33203125" style="60" bestFit="1" customWidth="1"/>
    <col min="33" max="33" width="10.83203125" style="60" customWidth="1"/>
    <col min="34" max="34" width="79" style="60" customWidth="1"/>
    <col min="35" max="35" width="14.5" style="60" hidden="1" customWidth="1"/>
    <col min="36" max="37" width="9.33203125" style="60" hidden="1" customWidth="1"/>
    <col min="38" max="38" width="10.1640625" style="107" hidden="1" customWidth="1"/>
    <col min="39" max="44" width="0" style="60" hidden="1" customWidth="1"/>
    <col min="45" max="45" width="14.5" style="60" hidden="1" customWidth="1"/>
    <col min="46" max="47" width="9.33203125" style="60" hidden="1" customWidth="1"/>
    <col min="48" max="48" width="10.1640625" style="60" hidden="1" customWidth="1"/>
    <col min="49" max="49" width="0" style="60" hidden="1" customWidth="1"/>
    <col min="50" max="16384" width="9.33203125" style="60" hidden="1"/>
  </cols>
  <sheetData>
    <row r="1" spans="1:38" ht="45.75" customHeight="1" thickBot="1">
      <c r="A1" s="108" t="s">
        <v>0</v>
      </c>
      <c r="B1" s="109" t="s">
        <v>3792</v>
      </c>
      <c r="C1" s="110" t="s">
        <v>3694</v>
      </c>
      <c r="D1" s="111" t="s">
        <v>3956</v>
      </c>
      <c r="E1" s="112" t="s">
        <v>2</v>
      </c>
      <c r="F1" s="113" t="s">
        <v>3696</v>
      </c>
      <c r="G1" s="113" t="s">
        <v>3695</v>
      </c>
      <c r="H1" s="113" t="s">
        <v>3697</v>
      </c>
      <c r="I1" s="113" t="s">
        <v>3698</v>
      </c>
      <c r="J1" s="113" t="s">
        <v>3699</v>
      </c>
      <c r="K1" s="112" t="s">
        <v>3700</v>
      </c>
      <c r="L1" s="112" t="s">
        <v>3701</v>
      </c>
      <c r="M1" s="111" t="s">
        <v>3702</v>
      </c>
      <c r="N1" s="111" t="s">
        <v>3703</v>
      </c>
      <c r="O1" s="111" t="s">
        <v>3704</v>
      </c>
      <c r="P1" s="111" t="s">
        <v>3705</v>
      </c>
      <c r="Q1" s="111" t="s">
        <v>3706</v>
      </c>
      <c r="R1" s="111" t="s">
        <v>3707</v>
      </c>
      <c r="S1" s="111" t="s">
        <v>3708</v>
      </c>
      <c r="T1" s="111" t="s">
        <v>3709</v>
      </c>
      <c r="U1" s="111" t="s">
        <v>3710</v>
      </c>
      <c r="V1" s="111" t="s">
        <v>3711</v>
      </c>
      <c r="W1" s="111" t="s">
        <v>3712</v>
      </c>
      <c r="X1" s="111" t="s">
        <v>3713</v>
      </c>
      <c r="Y1" s="111" t="s">
        <v>3714</v>
      </c>
      <c r="Z1" s="111" t="s">
        <v>3715</v>
      </c>
      <c r="AA1" s="111" t="s">
        <v>3716</v>
      </c>
      <c r="AB1" s="111" t="s">
        <v>3717</v>
      </c>
      <c r="AC1" s="111" t="s">
        <v>3718</v>
      </c>
      <c r="AD1" s="111" t="s">
        <v>3719</v>
      </c>
      <c r="AE1" s="111" t="s">
        <v>3720</v>
      </c>
      <c r="AF1" s="111" t="s">
        <v>3721</v>
      </c>
      <c r="AG1" s="111" t="s">
        <v>3722</v>
      </c>
      <c r="AH1" s="114" t="s">
        <v>3729</v>
      </c>
      <c r="AI1" s="115" t="s">
        <v>3731</v>
      </c>
      <c r="AJ1" s="78" t="s">
        <v>3730</v>
      </c>
      <c r="AK1" s="100" t="s">
        <v>3954</v>
      </c>
      <c r="AL1" s="101" t="s">
        <v>3955</v>
      </c>
    </row>
    <row r="2" spans="1:38">
      <c r="A2" s="60" t="s">
        <v>67</v>
      </c>
      <c r="B2" s="105"/>
      <c r="C2" s="60" t="s">
        <v>67</v>
      </c>
      <c r="D2" s="107"/>
      <c r="F2" s="60" t="s">
        <v>90</v>
      </c>
      <c r="G2" s="60" t="str">
        <f t="shared" ref="G2:G65" si="0">IFERROR(VLOOKUP($F2,BerTábla,2,0),"")</f>
        <v>Kérem adja meg!</v>
      </c>
      <c r="H2" s="60" t="str">
        <f t="shared" ref="H2:H65" si="1">IFERROR(VLOOKUP($F2,BerTábla,3,0),"")</f>
        <v>Kérem adja meg!</v>
      </c>
      <c r="I2" s="60" t="str">
        <f t="shared" ref="I2:I65" si="2">IFERROR(VLOOKUP($F2,BerTábla,4,0),"")</f>
        <v>Kérem adja meg!</v>
      </c>
      <c r="J2" s="60" t="s">
        <v>4006</v>
      </c>
      <c r="K2" s="60">
        <v>1</v>
      </c>
      <c r="AI2" s="60" t="str">
        <f>IF(AND($A2&lt;&gt;"",$A2&lt;&gt;"Kérem válasszon!"),ViziPartner!$C$9,"")</f>
        <v/>
      </c>
      <c r="AJ2" s="60" t="str">
        <f>IF(AND($A2&lt;&gt;"",$A2&lt;&gt;"Kérem válasszon!"),ViziPartner!$C$8,"")</f>
        <v/>
      </c>
      <c r="AK2" s="60" t="str">
        <f>IF(AND($A2&lt;&gt;"",$A2&lt;&gt;"Kérem válasszon!"),ViziPartner!$C$73,"")</f>
        <v/>
      </c>
      <c r="AL2" s="107" t="str">
        <f>IF(AND($A2&lt;&gt;"",$A2&lt;&gt;"Kérem válasszon!"),ViziPartner!$C$74,"")</f>
        <v/>
      </c>
    </row>
    <row r="3" spans="1:38">
      <c r="B3" s="105"/>
      <c r="D3" s="107"/>
      <c r="E3" s="57" t="str">
        <f>IF(OR($A3="",$A3="Kérem válasszon!"),"",Jármű!$C3)</f>
        <v/>
      </c>
      <c r="G3" s="60" t="str">
        <f t="shared" si="0"/>
        <v/>
      </c>
      <c r="H3" s="60" t="str">
        <f t="shared" si="1"/>
        <v/>
      </c>
      <c r="I3" s="60" t="str">
        <f t="shared" si="2"/>
        <v/>
      </c>
      <c r="J3" s="60" t="str">
        <f t="shared" ref="J3:J66" si="3">IF(AND($C3&lt;&gt;"",$C3&lt;&gt;"Kérem válasszon!"),"Üzemelő","")</f>
        <v/>
      </c>
      <c r="K3" s="60" t="str">
        <f t="shared" ref="K3:K66" si="4">IF(AND($C3&lt;&gt;"",$C3&lt;&gt;"Kérem válasszon!"),1,"")</f>
        <v/>
      </c>
      <c r="AI3" s="60" t="str">
        <f>IF(AND($A3&lt;&gt;"",$A3&lt;&gt;"Kérem válasszon!"),ViziPartner!$C$9,"")</f>
        <v/>
      </c>
      <c r="AJ3" s="60" t="str">
        <f>IF(AND($A3&lt;&gt;"",$A3&lt;&gt;"Kérem válasszon!"),ViziPartner!$C$8,"")</f>
        <v/>
      </c>
      <c r="AK3" s="60" t="str">
        <f>IF(AND($A3&lt;&gt;"",$A3&lt;&gt;"Kérem válasszon!"),ViziPartner!$C$73,"")</f>
        <v/>
      </c>
      <c r="AL3" s="107" t="str">
        <f>IF(AND($A3&lt;&gt;"",$A3&lt;&gt;"Kérem válasszon!"),ViziPartner!$C$74,"")</f>
        <v/>
      </c>
    </row>
    <row r="4" spans="1:38">
      <c r="B4" s="105"/>
      <c r="D4" s="107"/>
      <c r="E4" s="57" t="str">
        <f>IF(OR($A4="",$A4="Kérem válasszon!"),"",Jármű!$C4)</f>
        <v/>
      </c>
      <c r="G4" s="60" t="str">
        <f t="shared" si="0"/>
        <v/>
      </c>
      <c r="H4" s="60" t="str">
        <f t="shared" si="1"/>
        <v/>
      </c>
      <c r="I4" s="60" t="str">
        <f t="shared" si="2"/>
        <v/>
      </c>
      <c r="J4" s="60" t="str">
        <f t="shared" si="3"/>
        <v/>
      </c>
      <c r="K4" s="60" t="str">
        <f t="shared" si="4"/>
        <v/>
      </c>
      <c r="AI4" s="60" t="str">
        <f>IF(AND($A4&lt;&gt;"",$A4&lt;&gt;"Kérem válasszon!"),ViziPartner!$C$9,"")</f>
        <v/>
      </c>
      <c r="AJ4" s="60" t="str">
        <f>IF(AND($A4&lt;&gt;"",$A4&lt;&gt;"Kérem válasszon!"),ViziPartner!$C$8,"")</f>
        <v/>
      </c>
      <c r="AK4" s="60" t="str">
        <f>IF(AND($A4&lt;&gt;"",$A4&lt;&gt;"Kérem válasszon!"),ViziPartner!$C$73,"")</f>
        <v/>
      </c>
      <c r="AL4" s="107" t="str">
        <f>IF(AND($A4&lt;&gt;"",$A4&lt;&gt;"Kérem válasszon!"),ViziPartner!$C$74,"")</f>
        <v/>
      </c>
    </row>
    <row r="5" spans="1:38">
      <c r="B5" s="105"/>
      <c r="D5" s="107"/>
      <c r="E5" s="57" t="str">
        <f>IF(OR($A5="",$A5="Kérem válasszon!"),"",Jármű!$C5)</f>
        <v/>
      </c>
      <c r="G5" s="60" t="str">
        <f t="shared" si="0"/>
        <v/>
      </c>
      <c r="H5" s="60" t="str">
        <f t="shared" si="1"/>
        <v/>
      </c>
      <c r="I5" s="60" t="str">
        <f t="shared" si="2"/>
        <v/>
      </c>
      <c r="J5" s="60" t="str">
        <f t="shared" si="3"/>
        <v/>
      </c>
      <c r="K5" s="60" t="str">
        <f t="shared" si="4"/>
        <v/>
      </c>
      <c r="AI5" s="60" t="str">
        <f>IF(AND($A5&lt;&gt;"",$A5&lt;&gt;"Kérem válasszon!"),ViziPartner!$C$9,"")</f>
        <v/>
      </c>
      <c r="AJ5" s="60" t="str">
        <f>IF(AND($A5&lt;&gt;"",$A5&lt;&gt;"Kérem válasszon!"),ViziPartner!$C$8,"")</f>
        <v/>
      </c>
      <c r="AK5" s="60" t="str">
        <f>IF(AND($A5&lt;&gt;"",$A5&lt;&gt;"Kérem válasszon!"),ViziPartner!$C$73,"")</f>
        <v/>
      </c>
      <c r="AL5" s="107" t="str">
        <f>IF(AND($A5&lt;&gt;"",$A5&lt;&gt;"Kérem válasszon!"),ViziPartner!$C$74,"")</f>
        <v/>
      </c>
    </row>
    <row r="6" spans="1:38">
      <c r="B6" s="105"/>
      <c r="D6" s="107"/>
      <c r="E6" s="57" t="str">
        <f>IF(OR($A6="",$A6="Kérem válasszon!"),"",Jármű!$C6)</f>
        <v/>
      </c>
      <c r="G6" s="60" t="str">
        <f t="shared" si="0"/>
        <v/>
      </c>
      <c r="H6" s="60" t="str">
        <f t="shared" si="1"/>
        <v/>
      </c>
      <c r="I6" s="60" t="str">
        <f t="shared" si="2"/>
        <v/>
      </c>
      <c r="J6" s="60" t="str">
        <f t="shared" si="3"/>
        <v/>
      </c>
      <c r="K6" s="60" t="str">
        <f t="shared" si="4"/>
        <v/>
      </c>
      <c r="AI6" s="60" t="str">
        <f>IF(AND($A6&lt;&gt;"",$A6&lt;&gt;"Kérem válasszon!"),ViziPartner!$C$9,"")</f>
        <v/>
      </c>
      <c r="AJ6" s="60" t="str">
        <f>IF(AND($A6&lt;&gt;"",$A6&lt;&gt;"Kérem válasszon!"),ViziPartner!$C$8,"")</f>
        <v/>
      </c>
      <c r="AK6" s="60" t="str">
        <f>IF(AND($A6&lt;&gt;"",$A6&lt;&gt;"Kérem válasszon!"),ViziPartner!$C$73,"")</f>
        <v/>
      </c>
      <c r="AL6" s="107" t="str">
        <f>IF(AND($A6&lt;&gt;"",$A6&lt;&gt;"Kérem válasszon!"),ViziPartner!$C$74,"")</f>
        <v/>
      </c>
    </row>
    <row r="7" spans="1:38">
      <c r="B7" s="105"/>
      <c r="D7" s="107"/>
      <c r="E7" s="57" t="str">
        <f>IF(OR($A7="",$A7="Kérem válasszon!"),"",Jármű!$C7)</f>
        <v/>
      </c>
      <c r="G7" s="60" t="str">
        <f t="shared" si="0"/>
        <v/>
      </c>
      <c r="H7" s="60" t="str">
        <f t="shared" si="1"/>
        <v/>
      </c>
      <c r="I7" s="60" t="str">
        <f t="shared" si="2"/>
        <v/>
      </c>
      <c r="J7" s="60" t="str">
        <f t="shared" si="3"/>
        <v/>
      </c>
      <c r="K7" s="60" t="str">
        <f t="shared" si="4"/>
        <v/>
      </c>
      <c r="AI7" s="60" t="str">
        <f>IF(AND($A7&lt;&gt;"",$A7&lt;&gt;"Kérem válasszon!"),ViziPartner!$C$9,"")</f>
        <v/>
      </c>
      <c r="AJ7" s="60" t="str">
        <f>IF(AND($A7&lt;&gt;"",$A7&lt;&gt;"Kérem válasszon!"),ViziPartner!$C$8,"")</f>
        <v/>
      </c>
      <c r="AK7" s="60" t="str">
        <f>IF(AND($A7&lt;&gt;"",$A7&lt;&gt;"Kérem válasszon!"),ViziPartner!$C$73,"")</f>
        <v/>
      </c>
      <c r="AL7" s="107" t="str">
        <f>IF(AND($A7&lt;&gt;"",$A7&lt;&gt;"Kérem válasszon!"),ViziPartner!$C$74,"")</f>
        <v/>
      </c>
    </row>
    <row r="8" spans="1:38">
      <c r="B8" s="105"/>
      <c r="D8" s="107"/>
      <c r="E8" s="57" t="str">
        <f>IF(OR($A8="",$A8="Kérem válasszon!"),"",Jármű!$C8)</f>
        <v/>
      </c>
      <c r="G8" s="60" t="str">
        <f t="shared" si="0"/>
        <v/>
      </c>
      <c r="H8" s="60" t="str">
        <f t="shared" si="1"/>
        <v/>
      </c>
      <c r="I8" s="60" t="str">
        <f t="shared" si="2"/>
        <v/>
      </c>
      <c r="J8" s="60" t="str">
        <f t="shared" si="3"/>
        <v/>
      </c>
      <c r="K8" s="60" t="str">
        <f t="shared" si="4"/>
        <v/>
      </c>
      <c r="AI8" s="60" t="str">
        <f>IF(AND($A8&lt;&gt;"",$A8&lt;&gt;"Kérem válasszon!"),ViziPartner!$C$9,"")</f>
        <v/>
      </c>
      <c r="AJ8" s="60" t="str">
        <f>IF(AND($A8&lt;&gt;"",$A8&lt;&gt;"Kérem válasszon!"),ViziPartner!$C$8,"")</f>
        <v/>
      </c>
      <c r="AK8" s="60" t="str">
        <f>IF(AND($A8&lt;&gt;"",$A8&lt;&gt;"Kérem válasszon!"),ViziPartner!$C$73,"")</f>
        <v/>
      </c>
      <c r="AL8" s="107" t="str">
        <f>IF(AND($A8&lt;&gt;"",$A8&lt;&gt;"Kérem válasszon!"),ViziPartner!$C$74,"")</f>
        <v/>
      </c>
    </row>
    <row r="9" spans="1:38">
      <c r="B9" s="105"/>
      <c r="D9" s="107"/>
      <c r="E9" s="57" t="str">
        <f>IF(OR($A9="",$A9="Kérem válasszon!"),"",Jármű!$C9)</f>
        <v/>
      </c>
      <c r="G9" s="60" t="str">
        <f t="shared" si="0"/>
        <v/>
      </c>
      <c r="H9" s="60" t="str">
        <f t="shared" si="1"/>
        <v/>
      </c>
      <c r="I9" s="60" t="str">
        <f t="shared" si="2"/>
        <v/>
      </c>
      <c r="J9" s="60" t="str">
        <f t="shared" si="3"/>
        <v/>
      </c>
      <c r="K9" s="60" t="str">
        <f t="shared" si="4"/>
        <v/>
      </c>
      <c r="AI9" s="60" t="str">
        <f>IF(AND($A9&lt;&gt;"",$A9&lt;&gt;"Kérem válasszon!"),ViziPartner!$C$9,"")</f>
        <v/>
      </c>
      <c r="AJ9" s="60" t="str">
        <f>IF(AND($A9&lt;&gt;"",$A9&lt;&gt;"Kérem válasszon!"),ViziPartner!$C$8,"")</f>
        <v/>
      </c>
      <c r="AK9" s="60" t="str">
        <f>IF(AND($A9&lt;&gt;"",$A9&lt;&gt;"Kérem válasszon!"),ViziPartner!$C$73,"")</f>
        <v/>
      </c>
      <c r="AL9" s="107" t="str">
        <f>IF(AND($A9&lt;&gt;"",$A9&lt;&gt;"Kérem válasszon!"),ViziPartner!$C$74,"")</f>
        <v/>
      </c>
    </row>
    <row r="10" spans="1:38">
      <c r="B10" s="105"/>
      <c r="D10" s="107"/>
      <c r="E10" s="57" t="str">
        <f>IF(OR($A10="",$A10="Kérem válasszon!"),"",Jármű!$C10)</f>
        <v/>
      </c>
      <c r="G10" s="60" t="str">
        <f t="shared" si="0"/>
        <v/>
      </c>
      <c r="H10" s="60" t="str">
        <f t="shared" si="1"/>
        <v/>
      </c>
      <c r="I10" s="60" t="str">
        <f t="shared" si="2"/>
        <v/>
      </c>
      <c r="J10" s="60" t="str">
        <f t="shared" si="3"/>
        <v/>
      </c>
      <c r="K10" s="60" t="str">
        <f t="shared" si="4"/>
        <v/>
      </c>
      <c r="AI10" s="60" t="str">
        <f>IF(AND($A10&lt;&gt;"",$A10&lt;&gt;"Kérem válasszon!"),ViziPartner!$C$9,"")</f>
        <v/>
      </c>
      <c r="AJ10" s="60" t="str">
        <f>IF(AND($A10&lt;&gt;"",$A10&lt;&gt;"Kérem válasszon!"),ViziPartner!$C$8,"")</f>
        <v/>
      </c>
      <c r="AK10" s="60" t="str">
        <f>IF(AND($A10&lt;&gt;"",$A10&lt;&gt;"Kérem válasszon!"),ViziPartner!$C$73,"")</f>
        <v/>
      </c>
      <c r="AL10" s="107" t="str">
        <f>IF(AND($A10&lt;&gt;"",$A10&lt;&gt;"Kérem válasszon!"),ViziPartner!$C$74,"")</f>
        <v/>
      </c>
    </row>
    <row r="11" spans="1:38">
      <c r="B11" s="105"/>
      <c r="D11" s="107"/>
      <c r="E11" s="57" t="str">
        <f>IF(OR($A11="",$A11="Kérem válasszon!"),"",Jármű!$C11)</f>
        <v/>
      </c>
      <c r="G11" s="60" t="str">
        <f t="shared" si="0"/>
        <v/>
      </c>
      <c r="H11" s="60" t="str">
        <f t="shared" si="1"/>
        <v/>
      </c>
      <c r="I11" s="60" t="str">
        <f t="shared" si="2"/>
        <v/>
      </c>
      <c r="J11" s="60" t="str">
        <f t="shared" si="3"/>
        <v/>
      </c>
      <c r="K11" s="60" t="str">
        <f t="shared" si="4"/>
        <v/>
      </c>
      <c r="AI11" s="60" t="str">
        <f>IF(AND($A11&lt;&gt;"",$A11&lt;&gt;"Kérem válasszon!"),ViziPartner!$C$9,"")</f>
        <v/>
      </c>
      <c r="AJ11" s="60" t="str">
        <f>IF(AND($A11&lt;&gt;"",$A11&lt;&gt;"Kérem válasszon!"),ViziPartner!$C$8,"")</f>
        <v/>
      </c>
      <c r="AK11" s="60" t="str">
        <f>IF(AND($A11&lt;&gt;"",$A11&lt;&gt;"Kérem válasszon!"),ViziPartner!$C$73,"")</f>
        <v/>
      </c>
      <c r="AL11" s="107" t="str">
        <f>IF(AND($A11&lt;&gt;"",$A11&lt;&gt;"Kérem válasszon!"),ViziPartner!$C$74,"")</f>
        <v/>
      </c>
    </row>
    <row r="12" spans="1:38">
      <c r="B12" s="105"/>
      <c r="D12" s="107"/>
      <c r="E12" s="57" t="str">
        <f>IF(OR($A12="",$A12="Kérem válasszon!"),"",Jármű!$C12)</f>
        <v/>
      </c>
      <c r="G12" s="60" t="str">
        <f t="shared" si="0"/>
        <v/>
      </c>
      <c r="H12" s="60" t="str">
        <f t="shared" si="1"/>
        <v/>
      </c>
      <c r="I12" s="60" t="str">
        <f t="shared" si="2"/>
        <v/>
      </c>
      <c r="J12" s="60" t="str">
        <f t="shared" si="3"/>
        <v/>
      </c>
      <c r="K12" s="60" t="str">
        <f t="shared" si="4"/>
        <v/>
      </c>
      <c r="AI12" s="60" t="str">
        <f>IF(AND($A12&lt;&gt;"",$A12&lt;&gt;"Kérem válasszon!"),ViziPartner!$C$9,"")</f>
        <v/>
      </c>
      <c r="AJ12" s="60" t="str">
        <f>IF(AND($A12&lt;&gt;"",$A12&lt;&gt;"Kérem válasszon!"),ViziPartner!$C$8,"")</f>
        <v/>
      </c>
      <c r="AK12" s="60" t="str">
        <f>IF(AND($A12&lt;&gt;"",$A12&lt;&gt;"Kérem válasszon!"),ViziPartner!$C$73,"")</f>
        <v/>
      </c>
      <c r="AL12" s="107" t="str">
        <f>IF(AND($A12&lt;&gt;"",$A12&lt;&gt;"Kérem válasszon!"),ViziPartner!$C$74,"")</f>
        <v/>
      </c>
    </row>
    <row r="13" spans="1:38">
      <c r="B13" s="105"/>
      <c r="D13" s="107"/>
      <c r="E13" s="57" t="str">
        <f>IF(OR($A13="",$A13="Kérem válasszon!"),"",Jármű!$C13)</f>
        <v/>
      </c>
      <c r="G13" s="60" t="str">
        <f t="shared" si="0"/>
        <v/>
      </c>
      <c r="H13" s="60" t="str">
        <f t="shared" si="1"/>
        <v/>
      </c>
      <c r="I13" s="60" t="str">
        <f t="shared" si="2"/>
        <v/>
      </c>
      <c r="J13" s="60" t="str">
        <f t="shared" si="3"/>
        <v/>
      </c>
      <c r="K13" s="60" t="str">
        <f t="shared" si="4"/>
        <v/>
      </c>
      <c r="AI13" s="60" t="str">
        <f>IF(AND($A13&lt;&gt;"",$A13&lt;&gt;"Kérem válasszon!"),ViziPartner!$C$9,"")</f>
        <v/>
      </c>
      <c r="AJ13" s="60" t="str">
        <f>IF(AND($A13&lt;&gt;"",$A13&lt;&gt;"Kérem válasszon!"),ViziPartner!$C$8,"")</f>
        <v/>
      </c>
      <c r="AK13" s="60" t="str">
        <f>IF(AND($A13&lt;&gt;"",$A13&lt;&gt;"Kérem válasszon!"),ViziPartner!$C$73,"")</f>
        <v/>
      </c>
      <c r="AL13" s="107" t="str">
        <f>IF(AND($A13&lt;&gt;"",$A13&lt;&gt;"Kérem válasszon!"),ViziPartner!$C$74,"")</f>
        <v/>
      </c>
    </row>
    <row r="14" spans="1:38">
      <c r="B14" s="105"/>
      <c r="D14" s="107"/>
      <c r="E14" s="57" t="str">
        <f>IF(OR($A14="",$A14="Kérem válasszon!"),"",Jármű!$C14)</f>
        <v/>
      </c>
      <c r="G14" s="60" t="str">
        <f t="shared" si="0"/>
        <v/>
      </c>
      <c r="H14" s="60" t="str">
        <f t="shared" si="1"/>
        <v/>
      </c>
      <c r="I14" s="60" t="str">
        <f t="shared" si="2"/>
        <v/>
      </c>
      <c r="J14" s="60" t="str">
        <f t="shared" si="3"/>
        <v/>
      </c>
      <c r="K14" s="60" t="str">
        <f t="shared" si="4"/>
        <v/>
      </c>
      <c r="AI14" s="60" t="str">
        <f>IF(AND($A14&lt;&gt;"",$A14&lt;&gt;"Kérem válasszon!"),ViziPartner!$C$9,"")</f>
        <v/>
      </c>
      <c r="AJ14" s="60" t="str">
        <f>IF(AND($A14&lt;&gt;"",$A14&lt;&gt;"Kérem válasszon!"),ViziPartner!$C$8,"")</f>
        <v/>
      </c>
      <c r="AK14" s="60" t="str">
        <f>IF(AND($A14&lt;&gt;"",$A14&lt;&gt;"Kérem válasszon!"),ViziPartner!$C$73,"")</f>
        <v/>
      </c>
      <c r="AL14" s="107" t="str">
        <f>IF(AND($A14&lt;&gt;"",$A14&lt;&gt;"Kérem válasszon!"),ViziPartner!$C$74,"")</f>
        <v/>
      </c>
    </row>
    <row r="15" spans="1:38">
      <c r="B15" s="105"/>
      <c r="D15" s="107"/>
      <c r="E15" s="57" t="str">
        <f>IF(OR($A15="",$A15="Kérem válasszon!"),"",Jármű!$C15)</f>
        <v/>
      </c>
      <c r="G15" s="60" t="str">
        <f t="shared" si="0"/>
        <v/>
      </c>
      <c r="H15" s="60" t="str">
        <f t="shared" si="1"/>
        <v/>
      </c>
      <c r="I15" s="60" t="str">
        <f t="shared" si="2"/>
        <v/>
      </c>
      <c r="J15" s="60" t="str">
        <f t="shared" si="3"/>
        <v/>
      </c>
      <c r="K15" s="60" t="str">
        <f t="shared" si="4"/>
        <v/>
      </c>
      <c r="AI15" s="60" t="str">
        <f>IF(AND($A15&lt;&gt;"",$A15&lt;&gt;"Kérem válasszon!"),ViziPartner!$C$9,"")</f>
        <v/>
      </c>
      <c r="AJ15" s="60" t="str">
        <f>IF(AND($A15&lt;&gt;"",$A15&lt;&gt;"Kérem válasszon!"),ViziPartner!$C$8,"")</f>
        <v/>
      </c>
      <c r="AK15" s="60" t="str">
        <f>IF(AND($A15&lt;&gt;"",$A15&lt;&gt;"Kérem válasszon!"),ViziPartner!$C$73,"")</f>
        <v/>
      </c>
      <c r="AL15" s="107" t="str">
        <f>IF(AND($A15&lt;&gt;"",$A15&lt;&gt;"Kérem válasszon!"),ViziPartner!$C$74,"")</f>
        <v/>
      </c>
    </row>
    <row r="16" spans="1:38">
      <c r="B16" s="105"/>
      <c r="D16" s="107"/>
      <c r="E16" s="57" t="str">
        <f>IF(OR($A16="",$A16="Kérem válasszon!"),"",Jármű!$C16)</f>
        <v/>
      </c>
      <c r="G16" s="60" t="str">
        <f t="shared" si="0"/>
        <v/>
      </c>
      <c r="H16" s="60" t="str">
        <f t="shared" si="1"/>
        <v/>
      </c>
      <c r="I16" s="60" t="str">
        <f t="shared" si="2"/>
        <v/>
      </c>
      <c r="J16" s="60" t="str">
        <f t="shared" si="3"/>
        <v/>
      </c>
      <c r="K16" s="60" t="str">
        <f t="shared" si="4"/>
        <v/>
      </c>
      <c r="AI16" s="60" t="str">
        <f>IF(AND($A16&lt;&gt;"",$A16&lt;&gt;"Kérem válasszon!"),ViziPartner!$C$9,"")</f>
        <v/>
      </c>
      <c r="AJ16" s="60" t="str">
        <f>IF(AND($A16&lt;&gt;"",$A16&lt;&gt;"Kérem válasszon!"),ViziPartner!$C$8,"")</f>
        <v/>
      </c>
      <c r="AK16" s="60" t="str">
        <f>IF(AND($A16&lt;&gt;"",$A16&lt;&gt;"Kérem válasszon!"),ViziPartner!$C$73,"")</f>
        <v/>
      </c>
      <c r="AL16" s="107" t="str">
        <f>IF(AND($A16&lt;&gt;"",$A16&lt;&gt;"Kérem válasszon!"),ViziPartner!$C$74,"")</f>
        <v/>
      </c>
    </row>
    <row r="17" spans="2:38">
      <c r="B17" s="105"/>
      <c r="D17" s="107"/>
      <c r="E17" s="57" t="str">
        <f>IF(OR($A17="",$A17="Kérem válasszon!"),"",Jármű!$C17)</f>
        <v/>
      </c>
      <c r="G17" s="60" t="str">
        <f t="shared" si="0"/>
        <v/>
      </c>
      <c r="H17" s="60" t="str">
        <f t="shared" si="1"/>
        <v/>
      </c>
      <c r="I17" s="60" t="str">
        <f t="shared" si="2"/>
        <v/>
      </c>
      <c r="J17" s="60" t="str">
        <f t="shared" si="3"/>
        <v/>
      </c>
      <c r="K17" s="60" t="str">
        <f t="shared" si="4"/>
        <v/>
      </c>
      <c r="AI17" s="60" t="str">
        <f>IF(AND($A17&lt;&gt;"",$A17&lt;&gt;"Kérem válasszon!"),ViziPartner!$C$9,"")</f>
        <v/>
      </c>
      <c r="AJ17" s="60" t="str">
        <f>IF(AND($A17&lt;&gt;"",$A17&lt;&gt;"Kérem válasszon!"),ViziPartner!$C$8,"")</f>
        <v/>
      </c>
      <c r="AK17" s="60" t="str">
        <f>IF(AND($A17&lt;&gt;"",$A17&lt;&gt;"Kérem válasszon!"),ViziPartner!$C$73,"")</f>
        <v/>
      </c>
      <c r="AL17" s="107" t="str">
        <f>IF(AND($A17&lt;&gt;"",$A17&lt;&gt;"Kérem válasszon!"),ViziPartner!$C$74,"")</f>
        <v/>
      </c>
    </row>
    <row r="18" spans="2:38">
      <c r="B18" s="105"/>
      <c r="D18" s="107"/>
      <c r="E18" s="57" t="str">
        <f>IF(OR($A18="",$A18="Kérem válasszon!"),"",Jármű!$C18)</f>
        <v/>
      </c>
      <c r="G18" s="60" t="str">
        <f t="shared" si="0"/>
        <v/>
      </c>
      <c r="H18" s="60" t="str">
        <f t="shared" si="1"/>
        <v/>
      </c>
      <c r="I18" s="60" t="str">
        <f t="shared" si="2"/>
        <v/>
      </c>
      <c r="J18" s="60" t="str">
        <f t="shared" si="3"/>
        <v/>
      </c>
      <c r="K18" s="60" t="str">
        <f t="shared" si="4"/>
        <v/>
      </c>
      <c r="AI18" s="60" t="str">
        <f>IF(AND($A18&lt;&gt;"",$A18&lt;&gt;"Kérem válasszon!"),ViziPartner!$C$9,"")</f>
        <v/>
      </c>
      <c r="AJ18" s="60" t="str">
        <f>IF(AND($A18&lt;&gt;"",$A18&lt;&gt;"Kérem válasszon!"),ViziPartner!$C$8,"")</f>
        <v/>
      </c>
      <c r="AK18" s="60" t="str">
        <f>IF(AND($A18&lt;&gt;"",$A18&lt;&gt;"Kérem válasszon!"),ViziPartner!$C$73,"")</f>
        <v/>
      </c>
      <c r="AL18" s="107" t="str">
        <f>IF(AND($A18&lt;&gt;"",$A18&lt;&gt;"Kérem válasszon!"),ViziPartner!$C$74,"")</f>
        <v/>
      </c>
    </row>
    <row r="19" spans="2:38">
      <c r="B19" s="105"/>
      <c r="D19" s="107"/>
      <c r="E19" s="57" t="str">
        <f>IF(OR($A19="",$A19="Kérem válasszon!"),"",Jármű!$C19)</f>
        <v/>
      </c>
      <c r="G19" s="60" t="str">
        <f t="shared" si="0"/>
        <v/>
      </c>
      <c r="H19" s="60" t="str">
        <f t="shared" si="1"/>
        <v/>
      </c>
      <c r="I19" s="60" t="str">
        <f t="shared" si="2"/>
        <v/>
      </c>
      <c r="J19" s="60" t="str">
        <f t="shared" si="3"/>
        <v/>
      </c>
      <c r="K19" s="60" t="str">
        <f t="shared" si="4"/>
        <v/>
      </c>
      <c r="AI19" s="60" t="str">
        <f>IF(AND($A19&lt;&gt;"",$A19&lt;&gt;"Kérem válasszon!"),ViziPartner!$C$9,"")</f>
        <v/>
      </c>
      <c r="AJ19" s="60" t="str">
        <f>IF(AND($A19&lt;&gt;"",$A19&lt;&gt;"Kérem válasszon!"),ViziPartner!$C$8,"")</f>
        <v/>
      </c>
      <c r="AK19" s="60" t="str">
        <f>IF(AND($A19&lt;&gt;"",$A19&lt;&gt;"Kérem válasszon!"),ViziPartner!$C$73,"")</f>
        <v/>
      </c>
      <c r="AL19" s="107" t="str">
        <f>IF(AND($A19&lt;&gt;"",$A19&lt;&gt;"Kérem válasszon!"),ViziPartner!$C$74,"")</f>
        <v/>
      </c>
    </row>
    <row r="20" spans="2:38">
      <c r="B20" s="105"/>
      <c r="D20" s="107"/>
      <c r="E20" s="57" t="str">
        <f>IF(OR($A20="",$A20="Kérem válasszon!"),"",Jármű!$C20)</f>
        <v/>
      </c>
      <c r="G20" s="60" t="str">
        <f t="shared" si="0"/>
        <v/>
      </c>
      <c r="H20" s="60" t="str">
        <f t="shared" si="1"/>
        <v/>
      </c>
      <c r="I20" s="60" t="str">
        <f t="shared" si="2"/>
        <v/>
      </c>
      <c r="J20" s="60" t="str">
        <f t="shared" si="3"/>
        <v/>
      </c>
      <c r="K20" s="60" t="str">
        <f t="shared" si="4"/>
        <v/>
      </c>
      <c r="AI20" s="60" t="str">
        <f>IF(AND($A20&lt;&gt;"",$A20&lt;&gt;"Kérem válasszon!"),ViziPartner!$C$9,"")</f>
        <v/>
      </c>
      <c r="AJ20" s="60" t="str">
        <f>IF(AND($A20&lt;&gt;"",$A20&lt;&gt;"Kérem válasszon!"),ViziPartner!$C$8,"")</f>
        <v/>
      </c>
      <c r="AK20" s="60" t="str">
        <f>IF(AND($A20&lt;&gt;"",$A20&lt;&gt;"Kérem válasszon!"),ViziPartner!$C$73,"")</f>
        <v/>
      </c>
      <c r="AL20" s="107" t="str">
        <f>IF(AND($A20&lt;&gt;"",$A20&lt;&gt;"Kérem válasszon!"),ViziPartner!$C$74,"")</f>
        <v/>
      </c>
    </row>
    <row r="21" spans="2:38">
      <c r="B21" s="105"/>
      <c r="D21" s="107"/>
      <c r="E21" s="57" t="str">
        <f>IF(OR($A21="",$A21="Kérem válasszon!"),"",Jármű!$C21)</f>
        <v/>
      </c>
      <c r="G21" s="60" t="str">
        <f t="shared" si="0"/>
        <v/>
      </c>
      <c r="H21" s="60" t="str">
        <f t="shared" si="1"/>
        <v/>
      </c>
      <c r="I21" s="60" t="str">
        <f t="shared" si="2"/>
        <v/>
      </c>
      <c r="J21" s="60" t="str">
        <f t="shared" si="3"/>
        <v/>
      </c>
      <c r="K21" s="60" t="str">
        <f t="shared" si="4"/>
        <v/>
      </c>
      <c r="AI21" s="60" t="str">
        <f>IF(AND($A21&lt;&gt;"",$A21&lt;&gt;"Kérem válasszon!"),ViziPartner!$C$9,"")</f>
        <v/>
      </c>
      <c r="AJ21" s="60" t="str">
        <f>IF(AND($A21&lt;&gt;"",$A21&lt;&gt;"Kérem válasszon!"),ViziPartner!$C$8,"")</f>
        <v/>
      </c>
      <c r="AK21" s="60" t="str">
        <f>IF(AND($A21&lt;&gt;"",$A21&lt;&gt;"Kérem válasszon!"),ViziPartner!$C$73,"")</f>
        <v/>
      </c>
      <c r="AL21" s="107" t="str">
        <f>IF(AND($A21&lt;&gt;"",$A21&lt;&gt;"Kérem válasszon!"),ViziPartner!$C$74,"")</f>
        <v/>
      </c>
    </row>
    <row r="22" spans="2:38">
      <c r="B22" s="105"/>
      <c r="D22" s="107"/>
      <c r="E22" s="57" t="str">
        <f>IF(OR($A22="",$A22="Kérem válasszon!"),"",Jármű!$C22)</f>
        <v/>
      </c>
      <c r="G22" s="60" t="str">
        <f t="shared" si="0"/>
        <v/>
      </c>
      <c r="H22" s="60" t="str">
        <f t="shared" si="1"/>
        <v/>
      </c>
      <c r="I22" s="60" t="str">
        <f t="shared" si="2"/>
        <v/>
      </c>
      <c r="J22" s="60" t="str">
        <f t="shared" si="3"/>
        <v/>
      </c>
      <c r="K22" s="60" t="str">
        <f t="shared" si="4"/>
        <v/>
      </c>
      <c r="AI22" s="60" t="str">
        <f>IF(AND($A22&lt;&gt;"",$A22&lt;&gt;"Kérem válasszon!"),ViziPartner!$C$9,"")</f>
        <v/>
      </c>
      <c r="AJ22" s="60" t="str">
        <f>IF(AND($A22&lt;&gt;"",$A22&lt;&gt;"Kérem válasszon!"),ViziPartner!$C$8,"")</f>
        <v/>
      </c>
      <c r="AK22" s="60" t="str">
        <f>IF(AND($A22&lt;&gt;"",$A22&lt;&gt;"Kérem válasszon!"),ViziPartner!$C$73,"")</f>
        <v/>
      </c>
      <c r="AL22" s="107" t="str">
        <f>IF(AND($A22&lt;&gt;"",$A22&lt;&gt;"Kérem válasszon!"),ViziPartner!$C$74,"")</f>
        <v/>
      </c>
    </row>
    <row r="23" spans="2:38">
      <c r="B23" s="105"/>
      <c r="D23" s="107"/>
      <c r="E23" s="57" t="str">
        <f>IF(OR($A23="",$A23="Kérem válasszon!"),"",Jármű!$C23)</f>
        <v/>
      </c>
      <c r="G23" s="60" t="str">
        <f t="shared" si="0"/>
        <v/>
      </c>
      <c r="H23" s="60" t="str">
        <f t="shared" si="1"/>
        <v/>
      </c>
      <c r="I23" s="60" t="str">
        <f t="shared" si="2"/>
        <v/>
      </c>
      <c r="J23" s="60" t="str">
        <f t="shared" si="3"/>
        <v/>
      </c>
      <c r="K23" s="60" t="str">
        <f t="shared" si="4"/>
        <v/>
      </c>
      <c r="AI23" s="60" t="str">
        <f>IF(AND($A23&lt;&gt;"",$A23&lt;&gt;"Kérem válasszon!"),ViziPartner!$C$9,"")</f>
        <v/>
      </c>
      <c r="AJ23" s="60" t="str">
        <f>IF(AND($A23&lt;&gt;"",$A23&lt;&gt;"Kérem válasszon!"),ViziPartner!$C$8,"")</f>
        <v/>
      </c>
      <c r="AK23" s="60" t="str">
        <f>IF(AND($A23&lt;&gt;"",$A23&lt;&gt;"Kérem válasszon!"),ViziPartner!$C$73,"")</f>
        <v/>
      </c>
      <c r="AL23" s="107" t="str">
        <f>IF(AND($A23&lt;&gt;"",$A23&lt;&gt;"Kérem válasszon!"),ViziPartner!$C$74,"")</f>
        <v/>
      </c>
    </row>
    <row r="24" spans="2:38">
      <c r="B24" s="105"/>
      <c r="D24" s="107"/>
      <c r="E24" s="57" t="str">
        <f>IF(OR($A24="",$A24="Kérem válasszon!"),"",Jármű!$C24)</f>
        <v/>
      </c>
      <c r="G24" s="60" t="str">
        <f t="shared" si="0"/>
        <v/>
      </c>
      <c r="H24" s="60" t="str">
        <f t="shared" si="1"/>
        <v/>
      </c>
      <c r="I24" s="60" t="str">
        <f t="shared" si="2"/>
        <v/>
      </c>
      <c r="J24" s="60" t="str">
        <f t="shared" si="3"/>
        <v/>
      </c>
      <c r="K24" s="60" t="str">
        <f t="shared" si="4"/>
        <v/>
      </c>
      <c r="AI24" s="60" t="str">
        <f>IF(AND($A24&lt;&gt;"",$A24&lt;&gt;"Kérem válasszon!"),ViziPartner!$C$9,"")</f>
        <v/>
      </c>
      <c r="AJ24" s="60" t="str">
        <f>IF(AND($A24&lt;&gt;"",$A24&lt;&gt;"Kérem válasszon!"),ViziPartner!$C$8,"")</f>
        <v/>
      </c>
      <c r="AK24" s="60" t="str">
        <f>IF(AND($A24&lt;&gt;"",$A24&lt;&gt;"Kérem válasszon!"),ViziPartner!$C$73,"")</f>
        <v/>
      </c>
      <c r="AL24" s="107" t="str">
        <f>IF(AND($A24&lt;&gt;"",$A24&lt;&gt;"Kérem válasszon!"),ViziPartner!$C$74,"")</f>
        <v/>
      </c>
    </row>
    <row r="25" spans="2:38">
      <c r="B25" s="105"/>
      <c r="D25" s="107"/>
      <c r="E25" s="57" t="str">
        <f>IF(OR($A25="",$A25="Kérem válasszon!"),"",Jármű!$C25)</f>
        <v/>
      </c>
      <c r="G25" s="60" t="str">
        <f t="shared" si="0"/>
        <v/>
      </c>
      <c r="H25" s="60" t="str">
        <f t="shared" si="1"/>
        <v/>
      </c>
      <c r="I25" s="60" t="str">
        <f t="shared" si="2"/>
        <v/>
      </c>
      <c r="J25" s="60" t="str">
        <f t="shared" si="3"/>
        <v/>
      </c>
      <c r="K25" s="60" t="str">
        <f t="shared" si="4"/>
        <v/>
      </c>
      <c r="AI25" s="60" t="str">
        <f>IF(AND($A25&lt;&gt;"",$A25&lt;&gt;"Kérem válasszon!"),ViziPartner!$C$9,"")</f>
        <v/>
      </c>
      <c r="AJ25" s="60" t="str">
        <f>IF(AND($A25&lt;&gt;"",$A25&lt;&gt;"Kérem válasszon!"),ViziPartner!$C$8,"")</f>
        <v/>
      </c>
      <c r="AK25" s="60" t="str">
        <f>IF(AND($A25&lt;&gt;"",$A25&lt;&gt;"Kérem válasszon!"),ViziPartner!$C$73,"")</f>
        <v/>
      </c>
      <c r="AL25" s="107" t="str">
        <f>IF(AND($A25&lt;&gt;"",$A25&lt;&gt;"Kérem válasszon!"),ViziPartner!$C$74,"")</f>
        <v/>
      </c>
    </row>
    <row r="26" spans="2:38">
      <c r="B26" s="105"/>
      <c r="D26" s="107"/>
      <c r="E26" s="57" t="str">
        <f>IF(OR($A26="",$A26="Kérem válasszon!"),"",Jármű!$C26)</f>
        <v/>
      </c>
      <c r="G26" s="60" t="str">
        <f t="shared" si="0"/>
        <v/>
      </c>
      <c r="H26" s="60" t="str">
        <f t="shared" si="1"/>
        <v/>
      </c>
      <c r="I26" s="60" t="str">
        <f t="shared" si="2"/>
        <v/>
      </c>
      <c r="J26" s="60" t="str">
        <f t="shared" si="3"/>
        <v/>
      </c>
      <c r="K26" s="60" t="str">
        <f t="shared" si="4"/>
        <v/>
      </c>
      <c r="AI26" s="60" t="str">
        <f>IF(AND($A26&lt;&gt;"",$A26&lt;&gt;"Kérem válasszon!"),ViziPartner!$C$9,"")</f>
        <v/>
      </c>
      <c r="AJ26" s="60" t="str">
        <f>IF(AND($A26&lt;&gt;"",$A26&lt;&gt;"Kérem válasszon!"),ViziPartner!$C$8,"")</f>
        <v/>
      </c>
      <c r="AK26" s="60" t="str">
        <f>IF(AND($A26&lt;&gt;"",$A26&lt;&gt;"Kérem válasszon!"),ViziPartner!$C$73,"")</f>
        <v/>
      </c>
      <c r="AL26" s="107" t="str">
        <f>IF(AND($A26&lt;&gt;"",$A26&lt;&gt;"Kérem válasszon!"),ViziPartner!$C$74,"")</f>
        <v/>
      </c>
    </row>
    <row r="27" spans="2:38">
      <c r="B27" s="105"/>
      <c r="D27" s="107"/>
      <c r="E27" s="57" t="str">
        <f>IF(OR($A27="",$A27="Kérem válasszon!"),"",Jármű!$C27)</f>
        <v/>
      </c>
      <c r="G27" s="60" t="str">
        <f t="shared" si="0"/>
        <v/>
      </c>
      <c r="H27" s="60" t="str">
        <f t="shared" si="1"/>
        <v/>
      </c>
      <c r="I27" s="60" t="str">
        <f t="shared" si="2"/>
        <v/>
      </c>
      <c r="J27" s="60" t="str">
        <f t="shared" si="3"/>
        <v/>
      </c>
      <c r="K27" s="60" t="str">
        <f t="shared" si="4"/>
        <v/>
      </c>
      <c r="AI27" s="60" t="str">
        <f>IF(AND($A27&lt;&gt;"",$A27&lt;&gt;"Kérem válasszon!"),ViziPartner!$C$9,"")</f>
        <v/>
      </c>
      <c r="AJ27" s="60" t="str">
        <f>IF(AND($A27&lt;&gt;"",$A27&lt;&gt;"Kérem válasszon!"),ViziPartner!$C$8,"")</f>
        <v/>
      </c>
      <c r="AK27" s="60" t="str">
        <f>IF(AND($A27&lt;&gt;"",$A27&lt;&gt;"Kérem válasszon!"),ViziPartner!$C$73,"")</f>
        <v/>
      </c>
      <c r="AL27" s="107" t="str">
        <f>IF(AND($A27&lt;&gt;"",$A27&lt;&gt;"Kérem válasszon!"),ViziPartner!$C$74,"")</f>
        <v/>
      </c>
    </row>
    <row r="28" spans="2:38">
      <c r="B28" s="105"/>
      <c r="D28" s="107"/>
      <c r="E28" s="57" t="str">
        <f>IF(OR($A28="",$A28="Kérem válasszon!"),"",Jármű!$C28)</f>
        <v/>
      </c>
      <c r="G28" s="60" t="str">
        <f t="shared" si="0"/>
        <v/>
      </c>
      <c r="H28" s="60" t="str">
        <f t="shared" si="1"/>
        <v/>
      </c>
      <c r="I28" s="60" t="str">
        <f t="shared" si="2"/>
        <v/>
      </c>
      <c r="J28" s="60" t="str">
        <f t="shared" si="3"/>
        <v/>
      </c>
      <c r="K28" s="60" t="str">
        <f t="shared" si="4"/>
        <v/>
      </c>
      <c r="AI28" s="60" t="str">
        <f>IF(AND($A28&lt;&gt;"",$A28&lt;&gt;"Kérem válasszon!"),ViziPartner!$C$9,"")</f>
        <v/>
      </c>
      <c r="AJ28" s="60" t="str">
        <f>IF(AND($A28&lt;&gt;"",$A28&lt;&gt;"Kérem válasszon!"),ViziPartner!$C$8,"")</f>
        <v/>
      </c>
      <c r="AK28" s="60" t="str">
        <f>IF(AND($A28&lt;&gt;"",$A28&lt;&gt;"Kérem válasszon!"),ViziPartner!$C$73,"")</f>
        <v/>
      </c>
      <c r="AL28" s="107" t="str">
        <f>IF(AND($A28&lt;&gt;"",$A28&lt;&gt;"Kérem válasszon!"),ViziPartner!$C$74,"")</f>
        <v/>
      </c>
    </row>
    <row r="29" spans="2:38">
      <c r="B29" s="105"/>
      <c r="D29" s="107"/>
      <c r="E29" s="57" t="str">
        <f>IF(OR($A29="",$A29="Kérem válasszon!"),"",Jármű!$C29)</f>
        <v/>
      </c>
      <c r="G29" s="60" t="str">
        <f t="shared" si="0"/>
        <v/>
      </c>
      <c r="H29" s="60" t="str">
        <f t="shared" si="1"/>
        <v/>
      </c>
      <c r="I29" s="60" t="str">
        <f t="shared" si="2"/>
        <v/>
      </c>
      <c r="J29" s="60" t="str">
        <f t="shared" si="3"/>
        <v/>
      </c>
      <c r="K29" s="60" t="str">
        <f t="shared" si="4"/>
        <v/>
      </c>
      <c r="AI29" s="60" t="str">
        <f>IF(AND($A29&lt;&gt;"",$A29&lt;&gt;"Kérem válasszon!"),ViziPartner!$C$9,"")</f>
        <v/>
      </c>
      <c r="AJ29" s="60" t="str">
        <f>IF(AND($A29&lt;&gt;"",$A29&lt;&gt;"Kérem válasszon!"),ViziPartner!$C$8,"")</f>
        <v/>
      </c>
      <c r="AK29" s="60" t="str">
        <f>IF(AND($A29&lt;&gt;"",$A29&lt;&gt;"Kérem válasszon!"),ViziPartner!$C$73,"")</f>
        <v/>
      </c>
      <c r="AL29" s="107" t="str">
        <f>IF(AND($A29&lt;&gt;"",$A29&lt;&gt;"Kérem válasszon!"),ViziPartner!$C$74,"")</f>
        <v/>
      </c>
    </row>
    <row r="30" spans="2:38">
      <c r="B30" s="105"/>
      <c r="D30" s="107"/>
      <c r="E30" s="57" t="str">
        <f>IF(OR($A30="",$A30="Kérem válasszon!"),"",Jármű!$C30)</f>
        <v/>
      </c>
      <c r="G30" s="60" t="str">
        <f t="shared" si="0"/>
        <v/>
      </c>
      <c r="H30" s="60" t="str">
        <f t="shared" si="1"/>
        <v/>
      </c>
      <c r="I30" s="60" t="str">
        <f t="shared" si="2"/>
        <v/>
      </c>
      <c r="J30" s="60" t="str">
        <f t="shared" si="3"/>
        <v/>
      </c>
      <c r="K30" s="60" t="str">
        <f t="shared" si="4"/>
        <v/>
      </c>
      <c r="AI30" s="60" t="str">
        <f>IF(AND($A30&lt;&gt;"",$A30&lt;&gt;"Kérem válasszon!"),ViziPartner!$C$9,"")</f>
        <v/>
      </c>
      <c r="AJ30" s="60" t="str">
        <f>IF(AND($A30&lt;&gt;"",$A30&lt;&gt;"Kérem válasszon!"),ViziPartner!$C$8,"")</f>
        <v/>
      </c>
      <c r="AK30" s="60" t="str">
        <f>IF(AND($A30&lt;&gt;"",$A30&lt;&gt;"Kérem válasszon!"),ViziPartner!$C$73,"")</f>
        <v/>
      </c>
      <c r="AL30" s="107" t="str">
        <f>IF(AND($A30&lt;&gt;"",$A30&lt;&gt;"Kérem válasszon!"),ViziPartner!$C$74,"")</f>
        <v/>
      </c>
    </row>
    <row r="31" spans="2:38">
      <c r="B31" s="105"/>
      <c r="D31" s="107"/>
      <c r="E31" s="57" t="str">
        <f>IF(OR($A31="",$A31="Kérem válasszon!"),"",Jármű!$C31)</f>
        <v/>
      </c>
      <c r="G31" s="60" t="str">
        <f t="shared" si="0"/>
        <v/>
      </c>
      <c r="H31" s="60" t="str">
        <f t="shared" si="1"/>
        <v/>
      </c>
      <c r="I31" s="60" t="str">
        <f t="shared" si="2"/>
        <v/>
      </c>
      <c r="J31" s="60" t="str">
        <f t="shared" si="3"/>
        <v/>
      </c>
      <c r="K31" s="60" t="str">
        <f t="shared" si="4"/>
        <v/>
      </c>
      <c r="AI31" s="60" t="str">
        <f>IF(AND($A31&lt;&gt;"",$A31&lt;&gt;"Kérem válasszon!"),ViziPartner!$C$9,"")</f>
        <v/>
      </c>
      <c r="AJ31" s="60" t="str">
        <f>IF(AND($A31&lt;&gt;"",$A31&lt;&gt;"Kérem válasszon!"),ViziPartner!$C$8,"")</f>
        <v/>
      </c>
      <c r="AK31" s="60" t="str">
        <f>IF(AND($A31&lt;&gt;"",$A31&lt;&gt;"Kérem válasszon!"),ViziPartner!$C$73,"")</f>
        <v/>
      </c>
      <c r="AL31" s="107" t="str">
        <f>IF(AND($A31&lt;&gt;"",$A31&lt;&gt;"Kérem válasszon!"),ViziPartner!$C$74,"")</f>
        <v/>
      </c>
    </row>
    <row r="32" spans="2:38">
      <c r="B32" s="105"/>
      <c r="D32" s="107"/>
      <c r="E32" s="57" t="str">
        <f>IF(OR($A32="",$A32="Kérem válasszon!"),"",Jármű!$C32)</f>
        <v/>
      </c>
      <c r="G32" s="60" t="str">
        <f t="shared" si="0"/>
        <v/>
      </c>
      <c r="H32" s="60" t="str">
        <f t="shared" si="1"/>
        <v/>
      </c>
      <c r="I32" s="60" t="str">
        <f t="shared" si="2"/>
        <v/>
      </c>
      <c r="J32" s="60" t="str">
        <f t="shared" si="3"/>
        <v/>
      </c>
      <c r="K32" s="60" t="str">
        <f t="shared" si="4"/>
        <v/>
      </c>
      <c r="AI32" s="60" t="str">
        <f>IF(AND($A32&lt;&gt;"",$A32&lt;&gt;"Kérem válasszon!"),ViziPartner!$C$9,"")</f>
        <v/>
      </c>
      <c r="AJ32" s="60" t="str">
        <f>IF(AND($A32&lt;&gt;"",$A32&lt;&gt;"Kérem válasszon!"),ViziPartner!$C$8,"")</f>
        <v/>
      </c>
      <c r="AK32" s="60" t="str">
        <f>IF(AND($A32&lt;&gt;"",$A32&lt;&gt;"Kérem válasszon!"),ViziPartner!$C$73,"")</f>
        <v/>
      </c>
      <c r="AL32" s="107" t="str">
        <f>IF(AND($A32&lt;&gt;"",$A32&lt;&gt;"Kérem válasszon!"),ViziPartner!$C$74,"")</f>
        <v/>
      </c>
    </row>
    <row r="33" spans="2:38">
      <c r="B33" s="105"/>
      <c r="D33" s="107"/>
      <c r="E33" s="57" t="str">
        <f>IF(OR($A33="",$A33="Kérem válasszon!"),"",Jármű!$C33)</f>
        <v/>
      </c>
      <c r="G33" s="60" t="str">
        <f t="shared" si="0"/>
        <v/>
      </c>
      <c r="H33" s="60" t="str">
        <f t="shared" si="1"/>
        <v/>
      </c>
      <c r="I33" s="60" t="str">
        <f t="shared" si="2"/>
        <v/>
      </c>
      <c r="J33" s="60" t="str">
        <f t="shared" si="3"/>
        <v/>
      </c>
      <c r="K33" s="60" t="str">
        <f t="shared" si="4"/>
        <v/>
      </c>
      <c r="AI33" s="60" t="str">
        <f>IF(AND($A33&lt;&gt;"",$A33&lt;&gt;"Kérem válasszon!"),ViziPartner!$C$9,"")</f>
        <v/>
      </c>
      <c r="AJ33" s="60" t="str">
        <f>IF(AND($A33&lt;&gt;"",$A33&lt;&gt;"Kérem válasszon!"),ViziPartner!$C$8,"")</f>
        <v/>
      </c>
      <c r="AK33" s="60" t="str">
        <f>IF(AND($A33&lt;&gt;"",$A33&lt;&gt;"Kérem válasszon!"),ViziPartner!$C$73,"")</f>
        <v/>
      </c>
      <c r="AL33" s="107" t="str">
        <f>IF(AND($A33&lt;&gt;"",$A33&lt;&gt;"Kérem válasszon!"),ViziPartner!$C$74,"")</f>
        <v/>
      </c>
    </row>
    <row r="34" spans="2:38">
      <c r="B34" s="105"/>
      <c r="D34" s="107"/>
      <c r="E34" s="57" t="str">
        <f>IF(OR($A34="",$A34="Kérem válasszon!"),"",Jármű!$C34)</f>
        <v/>
      </c>
      <c r="G34" s="60" t="str">
        <f t="shared" si="0"/>
        <v/>
      </c>
      <c r="H34" s="60" t="str">
        <f t="shared" si="1"/>
        <v/>
      </c>
      <c r="I34" s="60" t="str">
        <f t="shared" si="2"/>
        <v/>
      </c>
      <c r="J34" s="60" t="str">
        <f t="shared" si="3"/>
        <v/>
      </c>
      <c r="K34" s="60" t="str">
        <f t="shared" si="4"/>
        <v/>
      </c>
      <c r="AI34" s="60" t="str">
        <f>IF(AND($A34&lt;&gt;"",$A34&lt;&gt;"Kérem válasszon!"),ViziPartner!$C$9,"")</f>
        <v/>
      </c>
      <c r="AJ34" s="60" t="str">
        <f>IF(AND($A34&lt;&gt;"",$A34&lt;&gt;"Kérem válasszon!"),ViziPartner!$C$8,"")</f>
        <v/>
      </c>
      <c r="AK34" s="60" t="str">
        <f>IF(AND($A34&lt;&gt;"",$A34&lt;&gt;"Kérem válasszon!"),ViziPartner!$C$73,"")</f>
        <v/>
      </c>
      <c r="AL34" s="107" t="str">
        <f>IF(AND($A34&lt;&gt;"",$A34&lt;&gt;"Kérem válasszon!"),ViziPartner!$C$74,"")</f>
        <v/>
      </c>
    </row>
    <row r="35" spans="2:38">
      <c r="B35" s="105"/>
      <c r="D35" s="107"/>
      <c r="E35" s="57" t="str">
        <f>IF(OR($A35="",$A35="Kérem válasszon!"),"",Jármű!$C35)</f>
        <v/>
      </c>
      <c r="G35" s="60" t="str">
        <f t="shared" si="0"/>
        <v/>
      </c>
      <c r="H35" s="60" t="str">
        <f t="shared" si="1"/>
        <v/>
      </c>
      <c r="I35" s="60" t="str">
        <f t="shared" si="2"/>
        <v/>
      </c>
      <c r="J35" s="60" t="str">
        <f t="shared" si="3"/>
        <v/>
      </c>
      <c r="K35" s="60" t="str">
        <f t="shared" si="4"/>
        <v/>
      </c>
      <c r="AI35" s="60" t="str">
        <f>IF(AND($A35&lt;&gt;"",$A35&lt;&gt;"Kérem válasszon!"),ViziPartner!$C$9,"")</f>
        <v/>
      </c>
      <c r="AJ35" s="60" t="str">
        <f>IF(AND($A35&lt;&gt;"",$A35&lt;&gt;"Kérem válasszon!"),ViziPartner!$C$8,"")</f>
        <v/>
      </c>
      <c r="AK35" s="60" t="str">
        <f>IF(AND($A35&lt;&gt;"",$A35&lt;&gt;"Kérem válasszon!"),ViziPartner!$C$73,"")</f>
        <v/>
      </c>
      <c r="AL35" s="107" t="str">
        <f>IF(AND($A35&lt;&gt;"",$A35&lt;&gt;"Kérem válasszon!"),ViziPartner!$C$74,"")</f>
        <v/>
      </c>
    </row>
    <row r="36" spans="2:38">
      <c r="B36" s="105"/>
      <c r="D36" s="107"/>
      <c r="E36" s="57" t="str">
        <f>IF(OR($A36="",$A36="Kérem válasszon!"),"",Jármű!$C36)</f>
        <v/>
      </c>
      <c r="G36" s="60" t="str">
        <f t="shared" si="0"/>
        <v/>
      </c>
      <c r="H36" s="60" t="str">
        <f t="shared" si="1"/>
        <v/>
      </c>
      <c r="I36" s="60" t="str">
        <f t="shared" si="2"/>
        <v/>
      </c>
      <c r="J36" s="60" t="str">
        <f t="shared" si="3"/>
        <v/>
      </c>
      <c r="K36" s="60" t="str">
        <f t="shared" si="4"/>
        <v/>
      </c>
      <c r="AI36" s="60" t="str">
        <f>IF(AND($A36&lt;&gt;"",$A36&lt;&gt;"Kérem válasszon!"),ViziPartner!$C$9,"")</f>
        <v/>
      </c>
      <c r="AJ36" s="60" t="str">
        <f>IF(AND($A36&lt;&gt;"",$A36&lt;&gt;"Kérem válasszon!"),ViziPartner!$C$8,"")</f>
        <v/>
      </c>
      <c r="AK36" s="60" t="str">
        <f>IF(AND($A36&lt;&gt;"",$A36&lt;&gt;"Kérem válasszon!"),ViziPartner!$C$73,"")</f>
        <v/>
      </c>
      <c r="AL36" s="107" t="str">
        <f>IF(AND($A36&lt;&gt;"",$A36&lt;&gt;"Kérem válasszon!"),ViziPartner!$C$74,"")</f>
        <v/>
      </c>
    </row>
    <row r="37" spans="2:38">
      <c r="B37" s="105"/>
      <c r="D37" s="107"/>
      <c r="E37" s="57" t="str">
        <f>IF(OR($A37="",$A37="Kérem válasszon!"),"",Jármű!$C37)</f>
        <v/>
      </c>
      <c r="G37" s="60" t="str">
        <f t="shared" si="0"/>
        <v/>
      </c>
      <c r="H37" s="60" t="str">
        <f t="shared" si="1"/>
        <v/>
      </c>
      <c r="I37" s="60" t="str">
        <f t="shared" si="2"/>
        <v/>
      </c>
      <c r="J37" s="60" t="str">
        <f t="shared" si="3"/>
        <v/>
      </c>
      <c r="K37" s="60" t="str">
        <f t="shared" si="4"/>
        <v/>
      </c>
      <c r="AI37" s="60" t="str">
        <f>IF(AND($A37&lt;&gt;"",$A37&lt;&gt;"Kérem válasszon!"),ViziPartner!$C$9,"")</f>
        <v/>
      </c>
      <c r="AJ37" s="60" t="str">
        <f>IF(AND($A37&lt;&gt;"",$A37&lt;&gt;"Kérem válasszon!"),ViziPartner!$C$8,"")</f>
        <v/>
      </c>
      <c r="AK37" s="60" t="str">
        <f>IF(AND($A37&lt;&gt;"",$A37&lt;&gt;"Kérem válasszon!"),ViziPartner!$C$73,"")</f>
        <v/>
      </c>
      <c r="AL37" s="107" t="str">
        <f>IF(AND($A37&lt;&gt;"",$A37&lt;&gt;"Kérem válasszon!"),ViziPartner!$C$74,"")</f>
        <v/>
      </c>
    </row>
    <row r="38" spans="2:38">
      <c r="B38" s="105"/>
      <c r="D38" s="107"/>
      <c r="E38" s="57" t="str">
        <f>IF(OR($A38="",$A38="Kérem válasszon!"),"",Jármű!$C38)</f>
        <v/>
      </c>
      <c r="G38" s="60" t="str">
        <f t="shared" si="0"/>
        <v/>
      </c>
      <c r="H38" s="60" t="str">
        <f t="shared" si="1"/>
        <v/>
      </c>
      <c r="I38" s="60" t="str">
        <f t="shared" si="2"/>
        <v/>
      </c>
      <c r="J38" s="60" t="str">
        <f t="shared" si="3"/>
        <v/>
      </c>
      <c r="K38" s="60" t="str">
        <f t="shared" si="4"/>
        <v/>
      </c>
      <c r="AI38" s="60" t="str">
        <f>IF(AND($A38&lt;&gt;"",$A38&lt;&gt;"Kérem válasszon!"),ViziPartner!$C$9,"")</f>
        <v/>
      </c>
      <c r="AJ38" s="60" t="str">
        <f>IF(AND($A38&lt;&gt;"",$A38&lt;&gt;"Kérem válasszon!"),ViziPartner!$C$8,"")</f>
        <v/>
      </c>
      <c r="AK38" s="60" t="str">
        <f>IF(AND($A38&lt;&gt;"",$A38&lt;&gt;"Kérem válasszon!"),ViziPartner!$C$73,"")</f>
        <v/>
      </c>
      <c r="AL38" s="107" t="str">
        <f>IF(AND($A38&lt;&gt;"",$A38&lt;&gt;"Kérem válasszon!"),ViziPartner!$C$74,"")</f>
        <v/>
      </c>
    </row>
    <row r="39" spans="2:38">
      <c r="B39" s="105"/>
      <c r="D39" s="107"/>
      <c r="E39" s="57" t="str">
        <f>IF(OR($A39="",$A39="Kérem válasszon!"),"",Jármű!$C39)</f>
        <v/>
      </c>
      <c r="G39" s="60" t="str">
        <f t="shared" si="0"/>
        <v/>
      </c>
      <c r="H39" s="60" t="str">
        <f t="shared" si="1"/>
        <v/>
      </c>
      <c r="I39" s="60" t="str">
        <f t="shared" si="2"/>
        <v/>
      </c>
      <c r="J39" s="60" t="str">
        <f t="shared" si="3"/>
        <v/>
      </c>
      <c r="K39" s="60" t="str">
        <f t="shared" si="4"/>
        <v/>
      </c>
      <c r="AI39" s="60" t="str">
        <f>IF(AND($A39&lt;&gt;"",$A39&lt;&gt;"Kérem válasszon!"),ViziPartner!$C$9,"")</f>
        <v/>
      </c>
      <c r="AJ39" s="60" t="str">
        <f>IF(AND($A39&lt;&gt;"",$A39&lt;&gt;"Kérem válasszon!"),ViziPartner!$C$8,"")</f>
        <v/>
      </c>
      <c r="AK39" s="60" t="str">
        <f>IF(AND($A39&lt;&gt;"",$A39&lt;&gt;"Kérem válasszon!"),ViziPartner!$C$73,"")</f>
        <v/>
      </c>
      <c r="AL39" s="107" t="str">
        <f>IF(AND($A39&lt;&gt;"",$A39&lt;&gt;"Kérem válasszon!"),ViziPartner!$C$74,"")</f>
        <v/>
      </c>
    </row>
    <row r="40" spans="2:38">
      <c r="B40" s="105"/>
      <c r="D40" s="107"/>
      <c r="E40" s="57" t="str">
        <f>IF(OR($A40="",$A40="Kérem válasszon!"),"",Jármű!$C40)</f>
        <v/>
      </c>
      <c r="G40" s="60" t="str">
        <f t="shared" si="0"/>
        <v/>
      </c>
      <c r="H40" s="60" t="str">
        <f t="shared" si="1"/>
        <v/>
      </c>
      <c r="I40" s="60" t="str">
        <f t="shared" si="2"/>
        <v/>
      </c>
      <c r="J40" s="60" t="str">
        <f t="shared" si="3"/>
        <v/>
      </c>
      <c r="K40" s="60" t="str">
        <f t="shared" si="4"/>
        <v/>
      </c>
      <c r="AI40" s="60" t="str">
        <f>IF(AND($A40&lt;&gt;"",$A40&lt;&gt;"Kérem válasszon!"),ViziPartner!$C$9,"")</f>
        <v/>
      </c>
      <c r="AJ40" s="60" t="str">
        <f>IF(AND($A40&lt;&gt;"",$A40&lt;&gt;"Kérem válasszon!"),ViziPartner!$C$8,"")</f>
        <v/>
      </c>
      <c r="AK40" s="60" t="str">
        <f>IF(AND($A40&lt;&gt;"",$A40&lt;&gt;"Kérem válasszon!"),ViziPartner!$C$73,"")</f>
        <v/>
      </c>
      <c r="AL40" s="107" t="str">
        <f>IF(AND($A40&lt;&gt;"",$A40&lt;&gt;"Kérem válasszon!"),ViziPartner!$C$74,"")</f>
        <v/>
      </c>
    </row>
    <row r="41" spans="2:38">
      <c r="B41" s="105"/>
      <c r="D41" s="107"/>
      <c r="E41" s="57" t="str">
        <f>IF(OR($A41="",$A41="Kérem válasszon!"),"",Jármű!$C41)</f>
        <v/>
      </c>
      <c r="G41" s="60" t="str">
        <f t="shared" si="0"/>
        <v/>
      </c>
      <c r="H41" s="60" t="str">
        <f t="shared" si="1"/>
        <v/>
      </c>
      <c r="I41" s="60" t="str">
        <f t="shared" si="2"/>
        <v/>
      </c>
      <c r="J41" s="60" t="str">
        <f t="shared" si="3"/>
        <v/>
      </c>
      <c r="K41" s="60" t="str">
        <f t="shared" si="4"/>
        <v/>
      </c>
      <c r="AI41" s="60" t="str">
        <f>IF(AND($A41&lt;&gt;"",$A41&lt;&gt;"Kérem válasszon!"),ViziPartner!$C$9,"")</f>
        <v/>
      </c>
      <c r="AJ41" s="60" t="str">
        <f>IF(AND($A41&lt;&gt;"",$A41&lt;&gt;"Kérem válasszon!"),ViziPartner!$C$8,"")</f>
        <v/>
      </c>
      <c r="AK41" s="60" t="str">
        <f>IF(AND($A41&lt;&gt;"",$A41&lt;&gt;"Kérem válasszon!"),ViziPartner!$C$73,"")</f>
        <v/>
      </c>
      <c r="AL41" s="107" t="str">
        <f>IF(AND($A41&lt;&gt;"",$A41&lt;&gt;"Kérem válasszon!"),ViziPartner!$C$74,"")</f>
        <v/>
      </c>
    </row>
    <row r="42" spans="2:38">
      <c r="B42" s="105"/>
      <c r="D42" s="107"/>
      <c r="E42" s="57" t="str">
        <f>IF(OR($A42="",$A42="Kérem válasszon!"),"",Jármű!$C42)</f>
        <v/>
      </c>
      <c r="G42" s="60" t="str">
        <f t="shared" si="0"/>
        <v/>
      </c>
      <c r="H42" s="60" t="str">
        <f t="shared" si="1"/>
        <v/>
      </c>
      <c r="I42" s="60" t="str">
        <f t="shared" si="2"/>
        <v/>
      </c>
      <c r="J42" s="60" t="str">
        <f t="shared" si="3"/>
        <v/>
      </c>
      <c r="K42" s="60" t="str">
        <f t="shared" si="4"/>
        <v/>
      </c>
      <c r="AI42" s="60" t="str">
        <f>IF(AND($A42&lt;&gt;"",$A42&lt;&gt;"Kérem válasszon!"),ViziPartner!$C$9,"")</f>
        <v/>
      </c>
      <c r="AJ42" s="60" t="str">
        <f>IF(AND($A42&lt;&gt;"",$A42&lt;&gt;"Kérem válasszon!"),ViziPartner!$C$8,"")</f>
        <v/>
      </c>
      <c r="AK42" s="60" t="str">
        <f>IF(AND($A42&lt;&gt;"",$A42&lt;&gt;"Kérem válasszon!"),ViziPartner!$C$73,"")</f>
        <v/>
      </c>
      <c r="AL42" s="107" t="str">
        <f>IF(AND($A42&lt;&gt;"",$A42&lt;&gt;"Kérem válasszon!"),ViziPartner!$C$74,"")</f>
        <v/>
      </c>
    </row>
    <row r="43" spans="2:38">
      <c r="B43" s="105"/>
      <c r="D43" s="107"/>
      <c r="E43" s="57" t="str">
        <f>IF(OR($A43="",$A43="Kérem válasszon!"),"",Jármű!$C43)</f>
        <v/>
      </c>
      <c r="G43" s="60" t="str">
        <f t="shared" si="0"/>
        <v/>
      </c>
      <c r="H43" s="60" t="str">
        <f t="shared" si="1"/>
        <v/>
      </c>
      <c r="I43" s="60" t="str">
        <f t="shared" si="2"/>
        <v/>
      </c>
      <c r="J43" s="60" t="str">
        <f t="shared" si="3"/>
        <v/>
      </c>
      <c r="K43" s="60" t="str">
        <f t="shared" si="4"/>
        <v/>
      </c>
      <c r="AI43" s="60" t="str">
        <f>IF(AND($A43&lt;&gt;"",$A43&lt;&gt;"Kérem válasszon!"),ViziPartner!$C$9,"")</f>
        <v/>
      </c>
      <c r="AJ43" s="60" t="str">
        <f>IF(AND($A43&lt;&gt;"",$A43&lt;&gt;"Kérem válasszon!"),ViziPartner!$C$8,"")</f>
        <v/>
      </c>
      <c r="AK43" s="60" t="str">
        <f>IF(AND($A43&lt;&gt;"",$A43&lt;&gt;"Kérem válasszon!"),ViziPartner!$C$73,"")</f>
        <v/>
      </c>
      <c r="AL43" s="107" t="str">
        <f>IF(AND($A43&lt;&gt;"",$A43&lt;&gt;"Kérem válasszon!"),ViziPartner!$C$74,"")</f>
        <v/>
      </c>
    </row>
    <row r="44" spans="2:38">
      <c r="B44" s="105"/>
      <c r="D44" s="107"/>
      <c r="E44" s="57" t="str">
        <f>IF(OR($A44="",$A44="Kérem válasszon!"),"",Jármű!$C44)</f>
        <v/>
      </c>
      <c r="G44" s="60" t="str">
        <f t="shared" si="0"/>
        <v/>
      </c>
      <c r="H44" s="60" t="str">
        <f t="shared" si="1"/>
        <v/>
      </c>
      <c r="I44" s="60" t="str">
        <f t="shared" si="2"/>
        <v/>
      </c>
      <c r="J44" s="60" t="str">
        <f t="shared" si="3"/>
        <v/>
      </c>
      <c r="K44" s="60" t="str">
        <f t="shared" si="4"/>
        <v/>
      </c>
      <c r="AI44" s="60" t="str">
        <f>IF(AND($A44&lt;&gt;"",$A44&lt;&gt;"Kérem válasszon!"),ViziPartner!$C$9,"")</f>
        <v/>
      </c>
      <c r="AJ44" s="60" t="str">
        <f>IF(AND($A44&lt;&gt;"",$A44&lt;&gt;"Kérem válasszon!"),ViziPartner!$C$8,"")</f>
        <v/>
      </c>
      <c r="AK44" s="60" t="str">
        <f>IF(AND($A44&lt;&gt;"",$A44&lt;&gt;"Kérem válasszon!"),ViziPartner!$C$73,"")</f>
        <v/>
      </c>
      <c r="AL44" s="107" t="str">
        <f>IF(AND($A44&lt;&gt;"",$A44&lt;&gt;"Kérem válasszon!"),ViziPartner!$C$74,"")</f>
        <v/>
      </c>
    </row>
    <row r="45" spans="2:38">
      <c r="B45" s="105"/>
      <c r="D45" s="107"/>
      <c r="E45" s="57" t="str">
        <f>IF(OR($A45="",$A45="Kérem válasszon!"),"",Jármű!$C45)</f>
        <v/>
      </c>
      <c r="G45" s="60" t="str">
        <f t="shared" si="0"/>
        <v/>
      </c>
      <c r="H45" s="60" t="str">
        <f t="shared" si="1"/>
        <v/>
      </c>
      <c r="I45" s="60" t="str">
        <f t="shared" si="2"/>
        <v/>
      </c>
      <c r="J45" s="60" t="str">
        <f t="shared" si="3"/>
        <v/>
      </c>
      <c r="K45" s="60" t="str">
        <f t="shared" si="4"/>
        <v/>
      </c>
      <c r="AI45" s="60" t="str">
        <f>IF(AND($A45&lt;&gt;"",$A45&lt;&gt;"Kérem válasszon!"),ViziPartner!$C$9,"")</f>
        <v/>
      </c>
      <c r="AJ45" s="60" t="str">
        <f>IF(AND($A45&lt;&gt;"",$A45&lt;&gt;"Kérem válasszon!"),ViziPartner!$C$8,"")</f>
        <v/>
      </c>
      <c r="AK45" s="60" t="str">
        <f>IF(AND($A45&lt;&gt;"",$A45&lt;&gt;"Kérem válasszon!"),ViziPartner!$C$73,"")</f>
        <v/>
      </c>
      <c r="AL45" s="107" t="str">
        <f>IF(AND($A45&lt;&gt;"",$A45&lt;&gt;"Kérem válasszon!"),ViziPartner!$C$74,"")</f>
        <v/>
      </c>
    </row>
    <row r="46" spans="2:38">
      <c r="B46" s="105"/>
      <c r="D46" s="107"/>
      <c r="E46" s="57" t="str">
        <f>IF(OR($A46="",$A46="Kérem válasszon!"),"",Jármű!$C46)</f>
        <v/>
      </c>
      <c r="G46" s="60" t="str">
        <f t="shared" si="0"/>
        <v/>
      </c>
      <c r="H46" s="60" t="str">
        <f t="shared" si="1"/>
        <v/>
      </c>
      <c r="I46" s="60" t="str">
        <f t="shared" si="2"/>
        <v/>
      </c>
      <c r="J46" s="60" t="str">
        <f t="shared" si="3"/>
        <v/>
      </c>
      <c r="K46" s="60" t="str">
        <f t="shared" si="4"/>
        <v/>
      </c>
      <c r="AI46" s="60" t="str">
        <f>IF(AND($A46&lt;&gt;"",$A46&lt;&gt;"Kérem válasszon!"),ViziPartner!$C$9,"")</f>
        <v/>
      </c>
      <c r="AJ46" s="60" t="str">
        <f>IF(AND($A46&lt;&gt;"",$A46&lt;&gt;"Kérem válasszon!"),ViziPartner!$C$8,"")</f>
        <v/>
      </c>
      <c r="AK46" s="60" t="str">
        <f>IF(AND($A46&lt;&gt;"",$A46&lt;&gt;"Kérem válasszon!"),ViziPartner!$C$73,"")</f>
        <v/>
      </c>
      <c r="AL46" s="107" t="str">
        <f>IF(AND($A46&lt;&gt;"",$A46&lt;&gt;"Kérem válasszon!"),ViziPartner!$C$74,"")</f>
        <v/>
      </c>
    </row>
    <row r="47" spans="2:38">
      <c r="B47" s="105"/>
      <c r="D47" s="107"/>
      <c r="E47" s="57" t="str">
        <f>IF(OR($A47="",$A47="Kérem válasszon!"),"",Jármű!$C47)</f>
        <v/>
      </c>
      <c r="G47" s="60" t="str">
        <f t="shared" si="0"/>
        <v/>
      </c>
      <c r="H47" s="60" t="str">
        <f t="shared" si="1"/>
        <v/>
      </c>
      <c r="I47" s="60" t="str">
        <f t="shared" si="2"/>
        <v/>
      </c>
      <c r="J47" s="60" t="str">
        <f t="shared" si="3"/>
        <v/>
      </c>
      <c r="K47" s="60" t="str">
        <f t="shared" si="4"/>
        <v/>
      </c>
      <c r="AI47" s="60" t="str">
        <f>IF(AND($A47&lt;&gt;"",$A47&lt;&gt;"Kérem válasszon!"),ViziPartner!$C$9,"")</f>
        <v/>
      </c>
      <c r="AJ47" s="60" t="str">
        <f>IF(AND($A47&lt;&gt;"",$A47&lt;&gt;"Kérem válasszon!"),ViziPartner!$C$8,"")</f>
        <v/>
      </c>
      <c r="AK47" s="60" t="str">
        <f>IF(AND($A47&lt;&gt;"",$A47&lt;&gt;"Kérem válasszon!"),ViziPartner!$C$73,"")</f>
        <v/>
      </c>
      <c r="AL47" s="107" t="str">
        <f>IF(AND($A47&lt;&gt;"",$A47&lt;&gt;"Kérem válasszon!"),ViziPartner!$C$74,"")</f>
        <v/>
      </c>
    </row>
    <row r="48" spans="2:38">
      <c r="B48" s="105"/>
      <c r="D48" s="107"/>
      <c r="E48" s="57" t="str">
        <f>IF(OR($A48="",$A48="Kérem válasszon!"),"",Jármű!$C48)</f>
        <v/>
      </c>
      <c r="G48" s="60" t="str">
        <f t="shared" si="0"/>
        <v/>
      </c>
      <c r="H48" s="60" t="str">
        <f t="shared" si="1"/>
        <v/>
      </c>
      <c r="I48" s="60" t="str">
        <f t="shared" si="2"/>
        <v/>
      </c>
      <c r="J48" s="60" t="str">
        <f t="shared" si="3"/>
        <v/>
      </c>
      <c r="K48" s="60" t="str">
        <f t="shared" si="4"/>
        <v/>
      </c>
      <c r="AI48" s="60" t="str">
        <f>IF(AND($A48&lt;&gt;"",$A48&lt;&gt;"Kérem válasszon!"),ViziPartner!$C$9,"")</f>
        <v/>
      </c>
      <c r="AJ48" s="60" t="str">
        <f>IF(AND($A48&lt;&gt;"",$A48&lt;&gt;"Kérem válasszon!"),ViziPartner!$C$8,"")</f>
        <v/>
      </c>
      <c r="AK48" s="60" t="str">
        <f>IF(AND($A48&lt;&gt;"",$A48&lt;&gt;"Kérem válasszon!"),ViziPartner!$C$73,"")</f>
        <v/>
      </c>
      <c r="AL48" s="107" t="str">
        <f>IF(AND($A48&lt;&gt;"",$A48&lt;&gt;"Kérem válasszon!"),ViziPartner!$C$74,"")</f>
        <v/>
      </c>
    </row>
    <row r="49" spans="2:38">
      <c r="B49" s="105"/>
      <c r="D49" s="107"/>
      <c r="E49" s="57" t="str">
        <f>IF(OR($A49="",$A49="Kérem válasszon!"),"",Jármű!$C49)</f>
        <v/>
      </c>
      <c r="G49" s="60" t="str">
        <f t="shared" si="0"/>
        <v/>
      </c>
      <c r="H49" s="60" t="str">
        <f t="shared" si="1"/>
        <v/>
      </c>
      <c r="I49" s="60" t="str">
        <f t="shared" si="2"/>
        <v/>
      </c>
      <c r="J49" s="60" t="str">
        <f t="shared" si="3"/>
        <v/>
      </c>
      <c r="K49" s="60" t="str">
        <f t="shared" si="4"/>
        <v/>
      </c>
      <c r="AI49" s="60" t="str">
        <f>IF(AND($A49&lt;&gt;"",$A49&lt;&gt;"Kérem válasszon!"),ViziPartner!$C$9,"")</f>
        <v/>
      </c>
      <c r="AJ49" s="60" t="str">
        <f>IF(AND($A49&lt;&gt;"",$A49&lt;&gt;"Kérem válasszon!"),ViziPartner!$C$8,"")</f>
        <v/>
      </c>
      <c r="AK49" s="60" t="str">
        <f>IF(AND($A49&lt;&gt;"",$A49&lt;&gt;"Kérem válasszon!"),ViziPartner!$C$73,"")</f>
        <v/>
      </c>
      <c r="AL49" s="107" t="str">
        <f>IF(AND($A49&lt;&gt;"",$A49&lt;&gt;"Kérem válasszon!"),ViziPartner!$C$74,"")</f>
        <v/>
      </c>
    </row>
    <row r="50" spans="2:38">
      <c r="B50" s="105"/>
      <c r="D50" s="107"/>
      <c r="E50" s="57" t="str">
        <f>IF(OR($A50="",$A50="Kérem válasszon!"),"",Jármű!$C50)</f>
        <v/>
      </c>
      <c r="G50" s="60" t="str">
        <f t="shared" si="0"/>
        <v/>
      </c>
      <c r="H50" s="60" t="str">
        <f t="shared" si="1"/>
        <v/>
      </c>
      <c r="I50" s="60" t="str">
        <f t="shared" si="2"/>
        <v/>
      </c>
      <c r="J50" s="60" t="str">
        <f t="shared" si="3"/>
        <v/>
      </c>
      <c r="K50" s="60" t="str">
        <f t="shared" si="4"/>
        <v/>
      </c>
      <c r="AI50" s="60" t="str">
        <f>IF(AND($A50&lt;&gt;"",$A50&lt;&gt;"Kérem válasszon!"),ViziPartner!$C$9,"")</f>
        <v/>
      </c>
      <c r="AJ50" s="60" t="str">
        <f>IF(AND($A50&lt;&gt;"",$A50&lt;&gt;"Kérem válasszon!"),ViziPartner!$C$8,"")</f>
        <v/>
      </c>
      <c r="AK50" s="60" t="str">
        <f>IF(AND($A50&lt;&gt;"",$A50&lt;&gt;"Kérem válasszon!"),ViziPartner!$C$73,"")</f>
        <v/>
      </c>
      <c r="AL50" s="107" t="str">
        <f>IF(AND($A50&lt;&gt;"",$A50&lt;&gt;"Kérem válasszon!"),ViziPartner!$C$74,"")</f>
        <v/>
      </c>
    </row>
    <row r="51" spans="2:38">
      <c r="B51" s="105"/>
      <c r="D51" s="107"/>
      <c r="E51" s="57" t="str">
        <f>IF(OR($A51="",$A51="Kérem válasszon!"),"",Jármű!$C51)</f>
        <v/>
      </c>
      <c r="G51" s="60" t="str">
        <f t="shared" si="0"/>
        <v/>
      </c>
      <c r="H51" s="60" t="str">
        <f t="shared" si="1"/>
        <v/>
      </c>
      <c r="I51" s="60" t="str">
        <f t="shared" si="2"/>
        <v/>
      </c>
      <c r="J51" s="60" t="str">
        <f t="shared" si="3"/>
        <v/>
      </c>
      <c r="K51" s="60" t="str">
        <f t="shared" si="4"/>
        <v/>
      </c>
      <c r="AI51" s="60" t="str">
        <f>IF(AND($A51&lt;&gt;"",$A51&lt;&gt;"Kérem válasszon!"),ViziPartner!$C$9,"")</f>
        <v/>
      </c>
      <c r="AJ51" s="60" t="str">
        <f>IF(AND($A51&lt;&gt;"",$A51&lt;&gt;"Kérem válasszon!"),ViziPartner!$C$8,"")</f>
        <v/>
      </c>
      <c r="AK51" s="60" t="str">
        <f>IF(AND($A51&lt;&gt;"",$A51&lt;&gt;"Kérem válasszon!"),ViziPartner!$C$73,"")</f>
        <v/>
      </c>
      <c r="AL51" s="107" t="str">
        <f>IF(AND($A51&lt;&gt;"",$A51&lt;&gt;"Kérem válasszon!"),ViziPartner!$C$74,"")</f>
        <v/>
      </c>
    </row>
    <row r="52" spans="2:38">
      <c r="B52" s="105"/>
      <c r="D52" s="107"/>
      <c r="E52" s="57" t="str">
        <f>IF(OR($A52="",$A52="Kérem válasszon!"),"",Jármű!#REF!)</f>
        <v/>
      </c>
      <c r="G52" s="60" t="str">
        <f t="shared" si="0"/>
        <v/>
      </c>
      <c r="H52" s="60" t="str">
        <f t="shared" si="1"/>
        <v/>
      </c>
      <c r="I52" s="60" t="str">
        <f t="shared" si="2"/>
        <v/>
      </c>
      <c r="J52" s="60" t="str">
        <f t="shared" si="3"/>
        <v/>
      </c>
      <c r="K52" s="60" t="str">
        <f t="shared" si="4"/>
        <v/>
      </c>
      <c r="AI52" s="60" t="str">
        <f>IF(AND($A52&lt;&gt;"",$A52&lt;&gt;"Kérem válasszon!"),ViziPartner!$C$9,"")</f>
        <v/>
      </c>
      <c r="AJ52" s="60" t="str">
        <f>IF(AND($A52&lt;&gt;"",$A52&lt;&gt;"Kérem válasszon!"),ViziPartner!$C$8,"")</f>
        <v/>
      </c>
      <c r="AK52" s="60" t="str">
        <f>IF(AND($A52&lt;&gt;"",$A52&lt;&gt;"Kérem válasszon!"),ViziPartner!$C$73,"")</f>
        <v/>
      </c>
      <c r="AL52" s="107" t="str">
        <f>IF(AND($A52&lt;&gt;"",$A52&lt;&gt;"Kérem válasszon!"),ViziPartner!$C$74,"")</f>
        <v/>
      </c>
    </row>
    <row r="53" spans="2:38">
      <c r="B53" s="105"/>
      <c r="D53" s="107"/>
      <c r="E53" s="57" t="str">
        <f>IF(OR($A53="",$A53="Kérem válasszon!"),"",Jármű!#REF!)</f>
        <v/>
      </c>
      <c r="G53" s="60" t="str">
        <f t="shared" si="0"/>
        <v/>
      </c>
      <c r="H53" s="60" t="str">
        <f t="shared" si="1"/>
        <v/>
      </c>
      <c r="I53" s="60" t="str">
        <f t="shared" si="2"/>
        <v/>
      </c>
      <c r="J53" s="60" t="str">
        <f t="shared" si="3"/>
        <v/>
      </c>
      <c r="K53" s="60" t="str">
        <f t="shared" si="4"/>
        <v/>
      </c>
      <c r="AI53" s="60" t="str">
        <f>IF(AND($A53&lt;&gt;"",$A53&lt;&gt;"Kérem válasszon!"),ViziPartner!$C$9,"")</f>
        <v/>
      </c>
      <c r="AJ53" s="60" t="str">
        <f>IF(AND($A53&lt;&gt;"",$A53&lt;&gt;"Kérem válasszon!"),ViziPartner!$C$8,"")</f>
        <v/>
      </c>
      <c r="AK53" s="60" t="str">
        <f>IF(AND($A53&lt;&gt;"",$A53&lt;&gt;"Kérem válasszon!"),ViziPartner!$C$73,"")</f>
        <v/>
      </c>
      <c r="AL53" s="107" t="str">
        <f>IF(AND($A53&lt;&gt;"",$A53&lt;&gt;"Kérem válasszon!"),ViziPartner!$C$74,"")</f>
        <v/>
      </c>
    </row>
    <row r="54" spans="2:38">
      <c r="B54" s="105"/>
      <c r="D54" s="107"/>
      <c r="E54" s="57" t="str">
        <f>IF(OR($A54="",$A54="Kérem válasszon!"),"",Jármű!#REF!)</f>
        <v/>
      </c>
      <c r="G54" s="60" t="str">
        <f t="shared" si="0"/>
        <v/>
      </c>
      <c r="H54" s="60" t="str">
        <f t="shared" si="1"/>
        <v/>
      </c>
      <c r="I54" s="60" t="str">
        <f t="shared" si="2"/>
        <v/>
      </c>
      <c r="J54" s="60" t="str">
        <f t="shared" si="3"/>
        <v/>
      </c>
      <c r="K54" s="60" t="str">
        <f t="shared" si="4"/>
        <v/>
      </c>
      <c r="AI54" s="60" t="str">
        <f>IF(AND($A54&lt;&gt;"",$A54&lt;&gt;"Kérem válasszon!"),ViziPartner!$C$9,"")</f>
        <v/>
      </c>
      <c r="AJ54" s="60" t="str">
        <f>IF(AND($A54&lt;&gt;"",$A54&lt;&gt;"Kérem válasszon!"),ViziPartner!$C$8,"")</f>
        <v/>
      </c>
      <c r="AK54" s="60" t="str">
        <f>IF(AND($A54&lt;&gt;"",$A54&lt;&gt;"Kérem válasszon!"),ViziPartner!$C$73,"")</f>
        <v/>
      </c>
      <c r="AL54" s="107" t="str">
        <f>IF(AND($A54&lt;&gt;"",$A54&lt;&gt;"Kérem válasszon!"),ViziPartner!$C$74,"")</f>
        <v/>
      </c>
    </row>
    <row r="55" spans="2:38">
      <c r="B55" s="105"/>
      <c r="D55" s="107"/>
      <c r="E55" s="57" t="str">
        <f>IF(OR($A55="",$A55="Kérem válasszon!"),"",Jármű!#REF!)</f>
        <v/>
      </c>
      <c r="G55" s="60" t="str">
        <f t="shared" si="0"/>
        <v/>
      </c>
      <c r="H55" s="60" t="str">
        <f t="shared" si="1"/>
        <v/>
      </c>
      <c r="I55" s="60" t="str">
        <f t="shared" si="2"/>
        <v/>
      </c>
      <c r="J55" s="60" t="str">
        <f t="shared" si="3"/>
        <v/>
      </c>
      <c r="K55" s="60" t="str">
        <f t="shared" si="4"/>
        <v/>
      </c>
      <c r="AI55" s="60" t="str">
        <f>IF(AND($A55&lt;&gt;"",$A55&lt;&gt;"Kérem válasszon!"),ViziPartner!$C$9,"")</f>
        <v/>
      </c>
      <c r="AJ55" s="60" t="str">
        <f>IF(AND($A55&lt;&gt;"",$A55&lt;&gt;"Kérem válasszon!"),ViziPartner!$C$8,"")</f>
        <v/>
      </c>
      <c r="AK55" s="60" t="str">
        <f>IF(AND($A55&lt;&gt;"",$A55&lt;&gt;"Kérem válasszon!"),ViziPartner!$C$73,"")</f>
        <v/>
      </c>
      <c r="AL55" s="107" t="str">
        <f>IF(AND($A55&lt;&gt;"",$A55&lt;&gt;"Kérem válasszon!"),ViziPartner!$C$74,"")</f>
        <v/>
      </c>
    </row>
    <row r="56" spans="2:38">
      <c r="B56" s="105"/>
      <c r="D56" s="107"/>
      <c r="E56" s="57" t="str">
        <f>IF(OR($A56="",$A56="Kérem válasszon!"),"",Jármű!#REF!)</f>
        <v/>
      </c>
      <c r="G56" s="60" t="str">
        <f t="shared" si="0"/>
        <v/>
      </c>
      <c r="H56" s="60" t="str">
        <f t="shared" si="1"/>
        <v/>
      </c>
      <c r="I56" s="60" t="str">
        <f t="shared" si="2"/>
        <v/>
      </c>
      <c r="J56" s="60" t="str">
        <f t="shared" si="3"/>
        <v/>
      </c>
      <c r="K56" s="60" t="str">
        <f t="shared" si="4"/>
        <v/>
      </c>
      <c r="AI56" s="60" t="str">
        <f>IF(AND($A56&lt;&gt;"",$A56&lt;&gt;"Kérem válasszon!"),ViziPartner!$C$9,"")</f>
        <v/>
      </c>
      <c r="AJ56" s="60" t="str">
        <f>IF(AND($A56&lt;&gt;"",$A56&lt;&gt;"Kérem válasszon!"),ViziPartner!$C$8,"")</f>
        <v/>
      </c>
      <c r="AK56" s="60" t="str">
        <f>IF(AND($A56&lt;&gt;"",$A56&lt;&gt;"Kérem válasszon!"),ViziPartner!$C$73,"")</f>
        <v/>
      </c>
      <c r="AL56" s="107" t="str">
        <f>IF(AND($A56&lt;&gt;"",$A56&lt;&gt;"Kérem válasszon!"),ViziPartner!$C$74,"")</f>
        <v/>
      </c>
    </row>
    <row r="57" spans="2:38">
      <c r="B57" s="105"/>
      <c r="D57" s="107"/>
      <c r="E57" s="57" t="str">
        <f>IF(OR($A57="",$A57="Kérem válasszon!"),"",Jármű!#REF!)</f>
        <v/>
      </c>
      <c r="G57" s="60" t="str">
        <f t="shared" si="0"/>
        <v/>
      </c>
      <c r="H57" s="60" t="str">
        <f t="shared" si="1"/>
        <v/>
      </c>
      <c r="I57" s="60" t="str">
        <f t="shared" si="2"/>
        <v/>
      </c>
      <c r="J57" s="60" t="str">
        <f t="shared" si="3"/>
        <v/>
      </c>
      <c r="K57" s="60" t="str">
        <f t="shared" si="4"/>
        <v/>
      </c>
      <c r="AI57" s="60" t="str">
        <f>IF(AND($A57&lt;&gt;"",$A57&lt;&gt;"Kérem válasszon!"),ViziPartner!$C$9,"")</f>
        <v/>
      </c>
      <c r="AJ57" s="60" t="str">
        <f>IF(AND($A57&lt;&gt;"",$A57&lt;&gt;"Kérem válasszon!"),ViziPartner!$C$8,"")</f>
        <v/>
      </c>
      <c r="AK57" s="60" t="str">
        <f>IF(AND($A57&lt;&gt;"",$A57&lt;&gt;"Kérem válasszon!"),ViziPartner!$C$73,"")</f>
        <v/>
      </c>
      <c r="AL57" s="107" t="str">
        <f>IF(AND($A57&lt;&gt;"",$A57&lt;&gt;"Kérem válasszon!"),ViziPartner!$C$74,"")</f>
        <v/>
      </c>
    </row>
    <row r="58" spans="2:38">
      <c r="B58" s="105"/>
      <c r="D58" s="107"/>
      <c r="E58" s="57" t="str">
        <f>IF(OR($A58="",$A58="Kérem válasszon!"),"",Jármű!#REF!)</f>
        <v/>
      </c>
      <c r="G58" s="60" t="str">
        <f t="shared" si="0"/>
        <v/>
      </c>
      <c r="H58" s="60" t="str">
        <f t="shared" si="1"/>
        <v/>
      </c>
      <c r="I58" s="60" t="str">
        <f t="shared" si="2"/>
        <v/>
      </c>
      <c r="J58" s="60" t="str">
        <f t="shared" si="3"/>
        <v/>
      </c>
      <c r="K58" s="60" t="str">
        <f t="shared" si="4"/>
        <v/>
      </c>
      <c r="AI58" s="60" t="str">
        <f>IF(AND($A58&lt;&gt;"",$A58&lt;&gt;"Kérem válasszon!"),ViziPartner!$C$9,"")</f>
        <v/>
      </c>
      <c r="AJ58" s="60" t="str">
        <f>IF(AND($A58&lt;&gt;"",$A58&lt;&gt;"Kérem válasszon!"),ViziPartner!$C$8,"")</f>
        <v/>
      </c>
      <c r="AK58" s="60" t="str">
        <f>IF(AND($A58&lt;&gt;"",$A58&lt;&gt;"Kérem válasszon!"),ViziPartner!$C$73,"")</f>
        <v/>
      </c>
      <c r="AL58" s="107" t="str">
        <f>IF(AND($A58&lt;&gt;"",$A58&lt;&gt;"Kérem válasszon!"),ViziPartner!$C$74,"")</f>
        <v/>
      </c>
    </row>
    <row r="59" spans="2:38">
      <c r="B59" s="105"/>
      <c r="D59" s="107"/>
      <c r="E59" s="57" t="str">
        <f>IF(OR($A59="",$A59="Kérem válasszon!"),"",Jármű!#REF!)</f>
        <v/>
      </c>
      <c r="G59" s="60" t="str">
        <f t="shared" si="0"/>
        <v/>
      </c>
      <c r="H59" s="60" t="str">
        <f t="shared" si="1"/>
        <v/>
      </c>
      <c r="I59" s="60" t="str">
        <f t="shared" si="2"/>
        <v/>
      </c>
      <c r="J59" s="60" t="str">
        <f t="shared" si="3"/>
        <v/>
      </c>
      <c r="K59" s="60" t="str">
        <f t="shared" si="4"/>
        <v/>
      </c>
      <c r="AI59" s="60" t="str">
        <f>IF(AND($A59&lt;&gt;"",$A59&lt;&gt;"Kérem válasszon!"),ViziPartner!$C$9,"")</f>
        <v/>
      </c>
      <c r="AJ59" s="60" t="str">
        <f>IF(AND($A59&lt;&gt;"",$A59&lt;&gt;"Kérem válasszon!"),ViziPartner!$C$8,"")</f>
        <v/>
      </c>
      <c r="AK59" s="60" t="str">
        <f>IF(AND($A59&lt;&gt;"",$A59&lt;&gt;"Kérem válasszon!"),ViziPartner!$C$73,"")</f>
        <v/>
      </c>
      <c r="AL59" s="107" t="str">
        <f>IF(AND($A59&lt;&gt;"",$A59&lt;&gt;"Kérem válasszon!"),ViziPartner!$C$74,"")</f>
        <v/>
      </c>
    </row>
    <row r="60" spans="2:38">
      <c r="B60" s="105"/>
      <c r="D60" s="107"/>
      <c r="E60" s="57" t="str">
        <f>IF(OR($A60="",$A60="Kérem válasszon!"),"",Jármű!#REF!)</f>
        <v/>
      </c>
      <c r="G60" s="60" t="str">
        <f t="shared" si="0"/>
        <v/>
      </c>
      <c r="H60" s="60" t="str">
        <f t="shared" si="1"/>
        <v/>
      </c>
      <c r="I60" s="60" t="str">
        <f t="shared" si="2"/>
        <v/>
      </c>
      <c r="J60" s="60" t="str">
        <f t="shared" si="3"/>
        <v/>
      </c>
      <c r="K60" s="60" t="str">
        <f t="shared" si="4"/>
        <v/>
      </c>
      <c r="AI60" s="60" t="str">
        <f>IF(AND($A60&lt;&gt;"",$A60&lt;&gt;"Kérem válasszon!"),ViziPartner!$C$9,"")</f>
        <v/>
      </c>
      <c r="AJ60" s="60" t="str">
        <f>IF(AND($A60&lt;&gt;"",$A60&lt;&gt;"Kérem válasszon!"),ViziPartner!$C$8,"")</f>
        <v/>
      </c>
      <c r="AK60" s="60" t="str">
        <f>IF(AND($A60&lt;&gt;"",$A60&lt;&gt;"Kérem válasszon!"),ViziPartner!$C$73,"")</f>
        <v/>
      </c>
      <c r="AL60" s="107" t="str">
        <f>IF(AND($A60&lt;&gt;"",$A60&lt;&gt;"Kérem válasszon!"),ViziPartner!$C$74,"")</f>
        <v/>
      </c>
    </row>
    <row r="61" spans="2:38">
      <c r="B61" s="105"/>
      <c r="D61" s="107"/>
      <c r="E61" s="57" t="str">
        <f>IF(OR($A61="",$A61="Kérem válasszon!"),"",Jármű!#REF!)</f>
        <v/>
      </c>
      <c r="G61" s="60" t="str">
        <f t="shared" si="0"/>
        <v/>
      </c>
      <c r="H61" s="60" t="str">
        <f t="shared" si="1"/>
        <v/>
      </c>
      <c r="I61" s="60" t="str">
        <f t="shared" si="2"/>
        <v/>
      </c>
      <c r="J61" s="60" t="str">
        <f t="shared" si="3"/>
        <v/>
      </c>
      <c r="K61" s="60" t="str">
        <f t="shared" si="4"/>
        <v/>
      </c>
      <c r="AI61" s="60" t="str">
        <f>IF(AND($A61&lt;&gt;"",$A61&lt;&gt;"Kérem válasszon!"),ViziPartner!$C$9,"")</f>
        <v/>
      </c>
      <c r="AJ61" s="60" t="str">
        <f>IF(AND($A61&lt;&gt;"",$A61&lt;&gt;"Kérem válasszon!"),ViziPartner!$C$8,"")</f>
        <v/>
      </c>
      <c r="AK61" s="60" t="str">
        <f>IF(AND($A61&lt;&gt;"",$A61&lt;&gt;"Kérem válasszon!"),ViziPartner!$C$73,"")</f>
        <v/>
      </c>
      <c r="AL61" s="107" t="str">
        <f>IF(AND($A61&lt;&gt;"",$A61&lt;&gt;"Kérem válasszon!"),ViziPartner!$C$74,"")</f>
        <v/>
      </c>
    </row>
    <row r="62" spans="2:38">
      <c r="B62" s="105"/>
      <c r="D62" s="107"/>
      <c r="E62" s="57" t="str">
        <f>IF(OR($A62="",$A62="Kérem válasszon!"),"",Jármű!#REF!)</f>
        <v/>
      </c>
      <c r="G62" s="60" t="str">
        <f t="shared" si="0"/>
        <v/>
      </c>
      <c r="H62" s="60" t="str">
        <f t="shared" si="1"/>
        <v/>
      </c>
      <c r="I62" s="60" t="str">
        <f t="shared" si="2"/>
        <v/>
      </c>
      <c r="J62" s="60" t="str">
        <f t="shared" si="3"/>
        <v/>
      </c>
      <c r="K62" s="60" t="str">
        <f t="shared" si="4"/>
        <v/>
      </c>
      <c r="AI62" s="60" t="str">
        <f>IF(AND($A62&lt;&gt;"",$A62&lt;&gt;"Kérem válasszon!"),ViziPartner!$C$9,"")</f>
        <v/>
      </c>
      <c r="AJ62" s="60" t="str">
        <f>IF(AND($A62&lt;&gt;"",$A62&lt;&gt;"Kérem válasszon!"),ViziPartner!$C$8,"")</f>
        <v/>
      </c>
      <c r="AK62" s="60" t="str">
        <f>IF(AND($A62&lt;&gt;"",$A62&lt;&gt;"Kérem válasszon!"),ViziPartner!$C$73,"")</f>
        <v/>
      </c>
      <c r="AL62" s="107" t="str">
        <f>IF(AND($A62&lt;&gt;"",$A62&lt;&gt;"Kérem válasszon!"),ViziPartner!$C$74,"")</f>
        <v/>
      </c>
    </row>
    <row r="63" spans="2:38">
      <c r="B63" s="105"/>
      <c r="D63" s="107"/>
      <c r="E63" s="57" t="str">
        <f>IF(OR($A63="",$A63="Kérem válasszon!"),"",Jármű!#REF!)</f>
        <v/>
      </c>
      <c r="G63" s="60" t="str">
        <f t="shared" si="0"/>
        <v/>
      </c>
      <c r="H63" s="60" t="str">
        <f t="shared" si="1"/>
        <v/>
      </c>
      <c r="I63" s="60" t="str">
        <f t="shared" si="2"/>
        <v/>
      </c>
      <c r="J63" s="60" t="str">
        <f t="shared" si="3"/>
        <v/>
      </c>
      <c r="K63" s="60" t="str">
        <f t="shared" si="4"/>
        <v/>
      </c>
      <c r="AI63" s="60" t="str">
        <f>IF(AND($A63&lt;&gt;"",$A63&lt;&gt;"Kérem válasszon!"),ViziPartner!$C$9,"")</f>
        <v/>
      </c>
      <c r="AJ63" s="60" t="str">
        <f>IF(AND($A63&lt;&gt;"",$A63&lt;&gt;"Kérem válasszon!"),ViziPartner!$C$8,"")</f>
        <v/>
      </c>
      <c r="AK63" s="60" t="str">
        <f>IF(AND($A63&lt;&gt;"",$A63&lt;&gt;"Kérem válasszon!"),ViziPartner!$C$73,"")</f>
        <v/>
      </c>
      <c r="AL63" s="107" t="str">
        <f>IF(AND($A63&lt;&gt;"",$A63&lt;&gt;"Kérem válasszon!"),ViziPartner!$C$74,"")</f>
        <v/>
      </c>
    </row>
    <row r="64" spans="2:38">
      <c r="B64" s="105"/>
      <c r="D64" s="107"/>
      <c r="E64" s="57" t="str">
        <f>IF(OR($A64="",$A64="Kérem válasszon!"),"",Jármű!#REF!)</f>
        <v/>
      </c>
      <c r="G64" s="60" t="str">
        <f t="shared" si="0"/>
        <v/>
      </c>
      <c r="H64" s="60" t="str">
        <f t="shared" si="1"/>
        <v/>
      </c>
      <c r="I64" s="60" t="str">
        <f t="shared" si="2"/>
        <v/>
      </c>
      <c r="J64" s="60" t="str">
        <f t="shared" si="3"/>
        <v/>
      </c>
      <c r="K64" s="60" t="str">
        <f t="shared" si="4"/>
        <v/>
      </c>
      <c r="AI64" s="60" t="str">
        <f>IF(AND($A64&lt;&gt;"",$A64&lt;&gt;"Kérem válasszon!"),ViziPartner!$C$9,"")</f>
        <v/>
      </c>
      <c r="AJ64" s="60" t="str">
        <f>IF(AND($A64&lt;&gt;"",$A64&lt;&gt;"Kérem válasszon!"),ViziPartner!$C$8,"")</f>
        <v/>
      </c>
      <c r="AK64" s="60" t="str">
        <f>IF(AND($A64&lt;&gt;"",$A64&lt;&gt;"Kérem válasszon!"),ViziPartner!$C$73,"")</f>
        <v/>
      </c>
      <c r="AL64" s="107" t="str">
        <f>IF(AND($A64&lt;&gt;"",$A64&lt;&gt;"Kérem válasszon!"),ViziPartner!$C$74,"")</f>
        <v/>
      </c>
    </row>
    <row r="65" spans="2:38">
      <c r="B65" s="105"/>
      <c r="D65" s="107"/>
      <c r="E65" s="57" t="str">
        <f>IF(OR($A65="",$A65="Kérem válasszon!"),"",Jármű!#REF!)</f>
        <v/>
      </c>
      <c r="G65" s="60" t="str">
        <f t="shared" si="0"/>
        <v/>
      </c>
      <c r="H65" s="60" t="str">
        <f t="shared" si="1"/>
        <v/>
      </c>
      <c r="I65" s="60" t="str">
        <f t="shared" si="2"/>
        <v/>
      </c>
      <c r="J65" s="60" t="str">
        <f t="shared" si="3"/>
        <v/>
      </c>
      <c r="K65" s="60" t="str">
        <f t="shared" si="4"/>
        <v/>
      </c>
      <c r="AI65" s="60" t="str">
        <f>IF(AND($A65&lt;&gt;"",$A65&lt;&gt;"Kérem válasszon!"),ViziPartner!$C$9,"")</f>
        <v/>
      </c>
      <c r="AJ65" s="60" t="str">
        <f>IF(AND($A65&lt;&gt;"",$A65&lt;&gt;"Kérem válasszon!"),ViziPartner!$C$8,"")</f>
        <v/>
      </c>
      <c r="AK65" s="60" t="str">
        <f>IF(AND($A65&lt;&gt;"",$A65&lt;&gt;"Kérem válasszon!"),ViziPartner!$C$73,"")</f>
        <v/>
      </c>
      <c r="AL65" s="107" t="str">
        <f>IF(AND($A65&lt;&gt;"",$A65&lt;&gt;"Kérem válasszon!"),ViziPartner!$C$74,"")</f>
        <v/>
      </c>
    </row>
    <row r="66" spans="2:38">
      <c r="B66" s="105"/>
      <c r="D66" s="107"/>
      <c r="E66" s="57" t="str">
        <f>IF(OR($A66="",$A66="Kérem válasszon!"),"",Jármű!#REF!)</f>
        <v/>
      </c>
      <c r="G66" s="60" t="str">
        <f t="shared" ref="G66:G129" si="5">IFERROR(VLOOKUP($F66,BerTábla,2,0),"")</f>
        <v/>
      </c>
      <c r="H66" s="60" t="str">
        <f t="shared" ref="H66:H129" si="6">IFERROR(VLOOKUP($F66,BerTábla,3,0),"")</f>
        <v/>
      </c>
      <c r="I66" s="60" t="str">
        <f t="shared" ref="I66:I129" si="7">IFERROR(VLOOKUP($F66,BerTábla,4,0),"")</f>
        <v/>
      </c>
      <c r="J66" s="60" t="str">
        <f t="shared" si="3"/>
        <v/>
      </c>
      <c r="K66" s="60" t="str">
        <f t="shared" si="4"/>
        <v/>
      </c>
      <c r="AI66" s="60" t="str">
        <f>IF(AND($A66&lt;&gt;"",$A66&lt;&gt;"Kérem válasszon!"),ViziPartner!$C$9,"")</f>
        <v/>
      </c>
      <c r="AJ66" s="60" t="str">
        <f>IF(AND($A66&lt;&gt;"",$A66&lt;&gt;"Kérem válasszon!"),ViziPartner!$C$8,"")</f>
        <v/>
      </c>
      <c r="AK66" s="60" t="str">
        <f>IF(AND($A66&lt;&gt;"",$A66&lt;&gt;"Kérem válasszon!"),ViziPartner!$C$73,"")</f>
        <v/>
      </c>
      <c r="AL66" s="107" t="str">
        <f>IF(AND($A66&lt;&gt;"",$A66&lt;&gt;"Kérem válasszon!"),ViziPartner!$C$74,"")</f>
        <v/>
      </c>
    </row>
    <row r="67" spans="2:38">
      <c r="B67" s="105"/>
      <c r="D67" s="107"/>
      <c r="E67" s="57" t="str">
        <f>IF(OR($A67="",$A67="Kérem válasszon!"),"",Jármű!#REF!)</f>
        <v/>
      </c>
      <c r="G67" s="60" t="str">
        <f t="shared" si="5"/>
        <v/>
      </c>
      <c r="H67" s="60" t="str">
        <f t="shared" si="6"/>
        <v/>
      </c>
      <c r="I67" s="60" t="str">
        <f t="shared" si="7"/>
        <v/>
      </c>
      <c r="J67" s="60" t="str">
        <f t="shared" ref="J67:J130" si="8">IF(AND($C67&lt;&gt;"",$C67&lt;&gt;"Kérem válasszon!"),"Üzemelő","")</f>
        <v/>
      </c>
      <c r="K67" s="60" t="str">
        <f t="shared" ref="K67:K130" si="9">IF(AND($C67&lt;&gt;"",$C67&lt;&gt;"Kérem válasszon!"),1,"")</f>
        <v/>
      </c>
      <c r="AI67" s="60" t="str">
        <f>IF(AND($A67&lt;&gt;"",$A67&lt;&gt;"Kérem válasszon!"),ViziPartner!$C$9,"")</f>
        <v/>
      </c>
      <c r="AJ67" s="60" t="str">
        <f>IF(AND($A67&lt;&gt;"",$A67&lt;&gt;"Kérem válasszon!"),ViziPartner!$C$8,"")</f>
        <v/>
      </c>
      <c r="AK67" s="60" t="str">
        <f>IF(AND($A67&lt;&gt;"",$A67&lt;&gt;"Kérem válasszon!"),ViziPartner!$C$73,"")</f>
        <v/>
      </c>
      <c r="AL67" s="107" t="str">
        <f>IF(AND($A67&lt;&gt;"",$A67&lt;&gt;"Kérem válasszon!"),ViziPartner!$C$74,"")</f>
        <v/>
      </c>
    </row>
    <row r="68" spans="2:38">
      <c r="B68" s="105"/>
      <c r="D68" s="107"/>
      <c r="E68" s="57" t="str">
        <f>IF(OR($A68="",$A68="Kérem válasszon!"),"",Jármű!#REF!)</f>
        <v/>
      </c>
      <c r="G68" s="60" t="str">
        <f t="shared" si="5"/>
        <v/>
      </c>
      <c r="H68" s="60" t="str">
        <f t="shared" si="6"/>
        <v/>
      </c>
      <c r="I68" s="60" t="str">
        <f t="shared" si="7"/>
        <v/>
      </c>
      <c r="J68" s="60" t="str">
        <f t="shared" si="8"/>
        <v/>
      </c>
      <c r="K68" s="60" t="str">
        <f t="shared" si="9"/>
        <v/>
      </c>
      <c r="AI68" s="60" t="str">
        <f>IF(AND($A68&lt;&gt;"",$A68&lt;&gt;"Kérem válasszon!"),ViziPartner!$C$9,"")</f>
        <v/>
      </c>
      <c r="AJ68" s="60" t="str">
        <f>IF(AND($A68&lt;&gt;"",$A68&lt;&gt;"Kérem válasszon!"),ViziPartner!$C$8,"")</f>
        <v/>
      </c>
      <c r="AK68" s="60" t="str">
        <f>IF(AND($A68&lt;&gt;"",$A68&lt;&gt;"Kérem válasszon!"),ViziPartner!$C$73,"")</f>
        <v/>
      </c>
      <c r="AL68" s="107" t="str">
        <f>IF(AND($A68&lt;&gt;"",$A68&lt;&gt;"Kérem válasszon!"),ViziPartner!$C$74,"")</f>
        <v/>
      </c>
    </row>
    <row r="69" spans="2:38">
      <c r="B69" s="105"/>
      <c r="D69" s="107"/>
      <c r="E69" s="57" t="str">
        <f>IF(OR($A69="",$A69="Kérem válasszon!"),"",Jármű!#REF!)</f>
        <v/>
      </c>
      <c r="G69" s="60" t="str">
        <f t="shared" si="5"/>
        <v/>
      </c>
      <c r="H69" s="60" t="str">
        <f t="shared" si="6"/>
        <v/>
      </c>
      <c r="I69" s="60" t="str">
        <f t="shared" si="7"/>
        <v/>
      </c>
      <c r="J69" s="60" t="str">
        <f t="shared" si="8"/>
        <v/>
      </c>
      <c r="K69" s="60" t="str">
        <f t="shared" si="9"/>
        <v/>
      </c>
      <c r="AI69" s="60" t="str">
        <f>IF(AND($A69&lt;&gt;"",$A69&lt;&gt;"Kérem válasszon!"),ViziPartner!$C$9,"")</f>
        <v/>
      </c>
      <c r="AJ69" s="60" t="str">
        <f>IF(AND($A69&lt;&gt;"",$A69&lt;&gt;"Kérem válasszon!"),ViziPartner!$C$8,"")</f>
        <v/>
      </c>
      <c r="AK69" s="60" t="str">
        <f>IF(AND($A69&lt;&gt;"",$A69&lt;&gt;"Kérem válasszon!"),ViziPartner!$C$73,"")</f>
        <v/>
      </c>
      <c r="AL69" s="107" t="str">
        <f>IF(AND($A69&lt;&gt;"",$A69&lt;&gt;"Kérem válasszon!"),ViziPartner!$C$74,"")</f>
        <v/>
      </c>
    </row>
    <row r="70" spans="2:38">
      <c r="B70" s="105"/>
      <c r="D70" s="107"/>
      <c r="E70" s="57" t="str">
        <f>IF(OR($A70="",$A70="Kérem válasszon!"),"",Jármű!#REF!)</f>
        <v/>
      </c>
      <c r="G70" s="60" t="str">
        <f t="shared" si="5"/>
        <v/>
      </c>
      <c r="H70" s="60" t="str">
        <f t="shared" si="6"/>
        <v/>
      </c>
      <c r="I70" s="60" t="str">
        <f t="shared" si="7"/>
        <v/>
      </c>
      <c r="J70" s="60" t="str">
        <f t="shared" si="8"/>
        <v/>
      </c>
      <c r="K70" s="60" t="str">
        <f t="shared" si="9"/>
        <v/>
      </c>
      <c r="AI70" s="60" t="str">
        <f>IF(AND($A70&lt;&gt;"",$A70&lt;&gt;"Kérem válasszon!"),ViziPartner!$C$9,"")</f>
        <v/>
      </c>
      <c r="AJ70" s="60" t="str">
        <f>IF(AND($A70&lt;&gt;"",$A70&lt;&gt;"Kérem válasszon!"),ViziPartner!$C$8,"")</f>
        <v/>
      </c>
      <c r="AK70" s="60" t="str">
        <f>IF(AND($A70&lt;&gt;"",$A70&lt;&gt;"Kérem válasszon!"),ViziPartner!$C$73,"")</f>
        <v/>
      </c>
      <c r="AL70" s="107" t="str">
        <f>IF(AND($A70&lt;&gt;"",$A70&lt;&gt;"Kérem válasszon!"),ViziPartner!$C$74,"")</f>
        <v/>
      </c>
    </row>
    <row r="71" spans="2:38">
      <c r="B71" s="105"/>
      <c r="D71" s="107"/>
      <c r="E71" s="57" t="str">
        <f>IF(OR($A71="",$A71="Kérem válasszon!"),"",Jármű!#REF!)</f>
        <v/>
      </c>
      <c r="G71" s="60" t="str">
        <f t="shared" si="5"/>
        <v/>
      </c>
      <c r="H71" s="60" t="str">
        <f t="shared" si="6"/>
        <v/>
      </c>
      <c r="I71" s="60" t="str">
        <f t="shared" si="7"/>
        <v/>
      </c>
      <c r="J71" s="60" t="str">
        <f t="shared" si="8"/>
        <v/>
      </c>
      <c r="K71" s="60" t="str">
        <f t="shared" si="9"/>
        <v/>
      </c>
      <c r="AI71" s="60" t="str">
        <f>IF(AND($A71&lt;&gt;"",$A71&lt;&gt;"Kérem válasszon!"),ViziPartner!$C$9,"")</f>
        <v/>
      </c>
      <c r="AJ71" s="60" t="str">
        <f>IF(AND($A71&lt;&gt;"",$A71&lt;&gt;"Kérem válasszon!"),ViziPartner!$C$8,"")</f>
        <v/>
      </c>
      <c r="AK71" s="60" t="str">
        <f>IF(AND($A71&lt;&gt;"",$A71&lt;&gt;"Kérem válasszon!"),ViziPartner!$C$73,"")</f>
        <v/>
      </c>
      <c r="AL71" s="107" t="str">
        <f>IF(AND($A71&lt;&gt;"",$A71&lt;&gt;"Kérem válasszon!"),ViziPartner!$C$74,"")</f>
        <v/>
      </c>
    </row>
    <row r="72" spans="2:38">
      <c r="B72" s="105"/>
      <c r="D72" s="107"/>
      <c r="E72" s="57" t="str">
        <f>IF(OR($A72="",$A72="Kérem válasszon!"),"",Jármű!#REF!)</f>
        <v/>
      </c>
      <c r="G72" s="60" t="str">
        <f t="shared" si="5"/>
        <v/>
      </c>
      <c r="H72" s="60" t="str">
        <f t="shared" si="6"/>
        <v/>
      </c>
      <c r="I72" s="60" t="str">
        <f t="shared" si="7"/>
        <v/>
      </c>
      <c r="J72" s="60" t="str">
        <f t="shared" si="8"/>
        <v/>
      </c>
      <c r="K72" s="60" t="str">
        <f t="shared" si="9"/>
        <v/>
      </c>
      <c r="AI72" s="60" t="str">
        <f>IF(AND($A72&lt;&gt;"",$A72&lt;&gt;"Kérem válasszon!"),ViziPartner!$C$9,"")</f>
        <v/>
      </c>
      <c r="AJ72" s="60" t="str">
        <f>IF(AND($A72&lt;&gt;"",$A72&lt;&gt;"Kérem válasszon!"),ViziPartner!$C$8,"")</f>
        <v/>
      </c>
      <c r="AK72" s="60" t="str">
        <f>IF(AND($A72&lt;&gt;"",$A72&lt;&gt;"Kérem válasszon!"),ViziPartner!$C$73,"")</f>
        <v/>
      </c>
      <c r="AL72" s="107" t="str">
        <f>IF(AND($A72&lt;&gt;"",$A72&lt;&gt;"Kérem válasszon!"),ViziPartner!$C$74,"")</f>
        <v/>
      </c>
    </row>
    <row r="73" spans="2:38">
      <c r="B73" s="105"/>
      <c r="D73" s="107"/>
      <c r="E73" s="57" t="str">
        <f>IF(OR($A73="",$A73="Kérem válasszon!"),"",Jármű!#REF!)</f>
        <v/>
      </c>
      <c r="G73" s="60" t="str">
        <f t="shared" si="5"/>
        <v/>
      </c>
      <c r="H73" s="60" t="str">
        <f t="shared" si="6"/>
        <v/>
      </c>
      <c r="I73" s="60" t="str">
        <f t="shared" si="7"/>
        <v/>
      </c>
      <c r="J73" s="60" t="str">
        <f t="shared" si="8"/>
        <v/>
      </c>
      <c r="K73" s="60" t="str">
        <f t="shared" si="9"/>
        <v/>
      </c>
      <c r="AI73" s="60" t="str">
        <f>IF(AND($A73&lt;&gt;"",$A73&lt;&gt;"Kérem válasszon!"),ViziPartner!$C$9,"")</f>
        <v/>
      </c>
      <c r="AJ73" s="60" t="str">
        <f>IF(AND($A73&lt;&gt;"",$A73&lt;&gt;"Kérem válasszon!"),ViziPartner!$C$8,"")</f>
        <v/>
      </c>
      <c r="AK73" s="60" t="str">
        <f>IF(AND($A73&lt;&gt;"",$A73&lt;&gt;"Kérem válasszon!"),ViziPartner!$C$73,"")</f>
        <v/>
      </c>
      <c r="AL73" s="107" t="str">
        <f>IF(AND($A73&lt;&gt;"",$A73&lt;&gt;"Kérem válasszon!"),ViziPartner!$C$74,"")</f>
        <v/>
      </c>
    </row>
    <row r="74" spans="2:38">
      <c r="B74" s="105"/>
      <c r="D74" s="107"/>
      <c r="E74" s="57" t="str">
        <f>IF(OR($A74="",$A74="Kérem válasszon!"),"",Jármű!#REF!)</f>
        <v/>
      </c>
      <c r="G74" s="60" t="str">
        <f t="shared" si="5"/>
        <v/>
      </c>
      <c r="H74" s="60" t="str">
        <f t="shared" si="6"/>
        <v/>
      </c>
      <c r="I74" s="60" t="str">
        <f t="shared" si="7"/>
        <v/>
      </c>
      <c r="J74" s="60" t="str">
        <f t="shared" si="8"/>
        <v/>
      </c>
      <c r="K74" s="60" t="str">
        <f t="shared" si="9"/>
        <v/>
      </c>
      <c r="AI74" s="60" t="str">
        <f>IF(AND($A74&lt;&gt;"",$A74&lt;&gt;"Kérem válasszon!"),ViziPartner!$C$9,"")</f>
        <v/>
      </c>
      <c r="AJ74" s="60" t="str">
        <f>IF(AND($A74&lt;&gt;"",$A74&lt;&gt;"Kérem válasszon!"),ViziPartner!$C$8,"")</f>
        <v/>
      </c>
      <c r="AK74" s="60" t="str">
        <f>IF(AND($A74&lt;&gt;"",$A74&lt;&gt;"Kérem válasszon!"),ViziPartner!$C$73,"")</f>
        <v/>
      </c>
      <c r="AL74" s="107" t="str">
        <f>IF(AND($A74&lt;&gt;"",$A74&lt;&gt;"Kérem válasszon!"),ViziPartner!$C$74,"")</f>
        <v/>
      </c>
    </row>
    <row r="75" spans="2:38">
      <c r="B75" s="105"/>
      <c r="D75" s="107"/>
      <c r="E75" s="57" t="str">
        <f>IF(OR($A75="",$A75="Kérem válasszon!"),"",Jármű!#REF!)</f>
        <v/>
      </c>
      <c r="G75" s="60" t="str">
        <f t="shared" si="5"/>
        <v/>
      </c>
      <c r="H75" s="60" t="str">
        <f t="shared" si="6"/>
        <v/>
      </c>
      <c r="I75" s="60" t="str">
        <f t="shared" si="7"/>
        <v/>
      </c>
      <c r="J75" s="60" t="str">
        <f t="shared" si="8"/>
        <v/>
      </c>
      <c r="K75" s="60" t="str">
        <f t="shared" si="9"/>
        <v/>
      </c>
      <c r="AI75" s="60" t="str">
        <f>IF(AND($A75&lt;&gt;"",$A75&lt;&gt;"Kérem válasszon!"),ViziPartner!$C$9,"")</f>
        <v/>
      </c>
      <c r="AJ75" s="60" t="str">
        <f>IF(AND($A75&lt;&gt;"",$A75&lt;&gt;"Kérem válasszon!"),ViziPartner!$C$8,"")</f>
        <v/>
      </c>
      <c r="AK75" s="60" t="str">
        <f>IF(AND($A75&lt;&gt;"",$A75&lt;&gt;"Kérem válasszon!"),ViziPartner!$C$73,"")</f>
        <v/>
      </c>
      <c r="AL75" s="107" t="str">
        <f>IF(AND($A75&lt;&gt;"",$A75&lt;&gt;"Kérem válasszon!"),ViziPartner!$C$74,"")</f>
        <v/>
      </c>
    </row>
    <row r="76" spans="2:38">
      <c r="B76" s="105"/>
      <c r="D76" s="107"/>
      <c r="E76" s="57" t="str">
        <f>IF(OR($A76="",$A76="Kérem válasszon!"),"",Jármű!#REF!)</f>
        <v/>
      </c>
      <c r="G76" s="60" t="str">
        <f t="shared" si="5"/>
        <v/>
      </c>
      <c r="H76" s="60" t="str">
        <f t="shared" si="6"/>
        <v/>
      </c>
      <c r="I76" s="60" t="str">
        <f t="shared" si="7"/>
        <v/>
      </c>
      <c r="J76" s="60" t="str">
        <f t="shared" si="8"/>
        <v/>
      </c>
      <c r="K76" s="60" t="str">
        <f t="shared" si="9"/>
        <v/>
      </c>
      <c r="AI76" s="60" t="str">
        <f>IF(AND($A76&lt;&gt;"",$A76&lt;&gt;"Kérem válasszon!"),ViziPartner!$C$9,"")</f>
        <v/>
      </c>
      <c r="AJ76" s="60" t="str">
        <f>IF(AND($A76&lt;&gt;"",$A76&lt;&gt;"Kérem válasszon!"),ViziPartner!$C$8,"")</f>
        <v/>
      </c>
      <c r="AK76" s="60" t="str">
        <f>IF(AND($A76&lt;&gt;"",$A76&lt;&gt;"Kérem válasszon!"),ViziPartner!$C$73,"")</f>
        <v/>
      </c>
      <c r="AL76" s="107" t="str">
        <f>IF(AND($A76&lt;&gt;"",$A76&lt;&gt;"Kérem válasszon!"),ViziPartner!$C$74,"")</f>
        <v/>
      </c>
    </row>
    <row r="77" spans="2:38">
      <c r="B77" s="105"/>
      <c r="D77" s="107"/>
      <c r="E77" s="57" t="str">
        <f>IF(OR($A77="",$A77="Kérem válasszon!"),"",Jármű!#REF!)</f>
        <v/>
      </c>
      <c r="G77" s="60" t="str">
        <f t="shared" si="5"/>
        <v/>
      </c>
      <c r="H77" s="60" t="str">
        <f t="shared" si="6"/>
        <v/>
      </c>
      <c r="I77" s="60" t="str">
        <f t="shared" si="7"/>
        <v/>
      </c>
      <c r="J77" s="60" t="str">
        <f t="shared" si="8"/>
        <v/>
      </c>
      <c r="K77" s="60" t="str">
        <f t="shared" si="9"/>
        <v/>
      </c>
      <c r="AI77" s="60" t="str">
        <f>IF(AND($A77&lt;&gt;"",$A77&lt;&gt;"Kérem válasszon!"),ViziPartner!$C$9,"")</f>
        <v/>
      </c>
      <c r="AJ77" s="60" t="str">
        <f>IF(AND($A77&lt;&gt;"",$A77&lt;&gt;"Kérem válasszon!"),ViziPartner!$C$8,"")</f>
        <v/>
      </c>
      <c r="AK77" s="60" t="str">
        <f>IF(AND($A77&lt;&gt;"",$A77&lt;&gt;"Kérem válasszon!"),ViziPartner!$C$73,"")</f>
        <v/>
      </c>
      <c r="AL77" s="107" t="str">
        <f>IF(AND($A77&lt;&gt;"",$A77&lt;&gt;"Kérem válasszon!"),ViziPartner!$C$74,"")</f>
        <v/>
      </c>
    </row>
    <row r="78" spans="2:38">
      <c r="B78" s="105"/>
      <c r="D78" s="107"/>
      <c r="E78" s="57" t="str">
        <f>IF(OR($A78="",$A78="Kérem válasszon!"),"",Jármű!#REF!)</f>
        <v/>
      </c>
      <c r="G78" s="60" t="str">
        <f t="shared" si="5"/>
        <v/>
      </c>
      <c r="H78" s="60" t="str">
        <f t="shared" si="6"/>
        <v/>
      </c>
      <c r="I78" s="60" t="str">
        <f t="shared" si="7"/>
        <v/>
      </c>
      <c r="J78" s="60" t="str">
        <f t="shared" si="8"/>
        <v/>
      </c>
      <c r="K78" s="60" t="str">
        <f t="shared" si="9"/>
        <v/>
      </c>
      <c r="AI78" s="60" t="str">
        <f>IF(AND($A78&lt;&gt;"",$A78&lt;&gt;"Kérem válasszon!"),ViziPartner!$C$9,"")</f>
        <v/>
      </c>
      <c r="AJ78" s="60" t="str">
        <f>IF(AND($A78&lt;&gt;"",$A78&lt;&gt;"Kérem válasszon!"),ViziPartner!$C$8,"")</f>
        <v/>
      </c>
      <c r="AK78" s="60" t="str">
        <f>IF(AND($A78&lt;&gt;"",$A78&lt;&gt;"Kérem válasszon!"),ViziPartner!$C$73,"")</f>
        <v/>
      </c>
      <c r="AL78" s="107" t="str">
        <f>IF(AND($A78&lt;&gt;"",$A78&lt;&gt;"Kérem válasszon!"),ViziPartner!$C$74,"")</f>
        <v/>
      </c>
    </row>
    <row r="79" spans="2:38">
      <c r="B79" s="105"/>
      <c r="D79" s="107"/>
      <c r="E79" s="57" t="str">
        <f>IF(OR($A79="",$A79="Kérem válasszon!"),"",Jármű!#REF!)</f>
        <v/>
      </c>
      <c r="G79" s="60" t="str">
        <f t="shared" si="5"/>
        <v/>
      </c>
      <c r="H79" s="60" t="str">
        <f t="shared" si="6"/>
        <v/>
      </c>
      <c r="I79" s="60" t="str">
        <f t="shared" si="7"/>
        <v/>
      </c>
      <c r="J79" s="60" t="str">
        <f t="shared" si="8"/>
        <v/>
      </c>
      <c r="K79" s="60" t="str">
        <f t="shared" si="9"/>
        <v/>
      </c>
      <c r="AI79" s="60" t="str">
        <f>IF(AND($A79&lt;&gt;"",$A79&lt;&gt;"Kérem válasszon!"),ViziPartner!$C$9,"")</f>
        <v/>
      </c>
      <c r="AJ79" s="60" t="str">
        <f>IF(AND($A79&lt;&gt;"",$A79&lt;&gt;"Kérem válasszon!"),ViziPartner!$C$8,"")</f>
        <v/>
      </c>
      <c r="AK79" s="60" t="str">
        <f>IF(AND($A79&lt;&gt;"",$A79&lt;&gt;"Kérem válasszon!"),ViziPartner!$C$73,"")</f>
        <v/>
      </c>
      <c r="AL79" s="107" t="str">
        <f>IF(AND($A79&lt;&gt;"",$A79&lt;&gt;"Kérem válasszon!"),ViziPartner!$C$74,"")</f>
        <v/>
      </c>
    </row>
    <row r="80" spans="2:38">
      <c r="B80" s="105"/>
      <c r="D80" s="107"/>
      <c r="E80" s="57" t="str">
        <f>IF(OR($A80="",$A80="Kérem válasszon!"),"",Jármű!#REF!)</f>
        <v/>
      </c>
      <c r="G80" s="60" t="str">
        <f t="shared" si="5"/>
        <v/>
      </c>
      <c r="H80" s="60" t="str">
        <f t="shared" si="6"/>
        <v/>
      </c>
      <c r="I80" s="60" t="str">
        <f t="shared" si="7"/>
        <v/>
      </c>
      <c r="J80" s="60" t="str">
        <f t="shared" si="8"/>
        <v/>
      </c>
      <c r="K80" s="60" t="str">
        <f t="shared" si="9"/>
        <v/>
      </c>
      <c r="AI80" s="60" t="str">
        <f>IF(AND($A80&lt;&gt;"",$A80&lt;&gt;"Kérem válasszon!"),ViziPartner!$C$9,"")</f>
        <v/>
      </c>
      <c r="AJ80" s="60" t="str">
        <f>IF(AND($A80&lt;&gt;"",$A80&lt;&gt;"Kérem válasszon!"),ViziPartner!$C$8,"")</f>
        <v/>
      </c>
      <c r="AK80" s="60" t="str">
        <f>IF(AND($A80&lt;&gt;"",$A80&lt;&gt;"Kérem válasszon!"),ViziPartner!$C$73,"")</f>
        <v/>
      </c>
      <c r="AL80" s="107" t="str">
        <f>IF(AND($A80&lt;&gt;"",$A80&lt;&gt;"Kérem válasszon!"),ViziPartner!$C$74,"")</f>
        <v/>
      </c>
    </row>
    <row r="81" spans="2:38">
      <c r="B81" s="105"/>
      <c r="D81" s="107"/>
      <c r="E81" s="57" t="str">
        <f>IF(OR($A81="",$A81="Kérem válasszon!"),"",Jármű!#REF!)</f>
        <v/>
      </c>
      <c r="G81" s="60" t="str">
        <f t="shared" si="5"/>
        <v/>
      </c>
      <c r="H81" s="60" t="str">
        <f t="shared" si="6"/>
        <v/>
      </c>
      <c r="I81" s="60" t="str">
        <f t="shared" si="7"/>
        <v/>
      </c>
      <c r="J81" s="60" t="str">
        <f t="shared" si="8"/>
        <v/>
      </c>
      <c r="K81" s="60" t="str">
        <f t="shared" si="9"/>
        <v/>
      </c>
      <c r="AI81" s="60" t="str">
        <f>IF(AND($A81&lt;&gt;"",$A81&lt;&gt;"Kérem válasszon!"),ViziPartner!$C$9,"")</f>
        <v/>
      </c>
      <c r="AJ81" s="60" t="str">
        <f>IF(AND($A81&lt;&gt;"",$A81&lt;&gt;"Kérem válasszon!"),ViziPartner!$C$8,"")</f>
        <v/>
      </c>
      <c r="AK81" s="60" t="str">
        <f>IF(AND($A81&lt;&gt;"",$A81&lt;&gt;"Kérem válasszon!"),ViziPartner!$C$73,"")</f>
        <v/>
      </c>
      <c r="AL81" s="107" t="str">
        <f>IF(AND($A81&lt;&gt;"",$A81&lt;&gt;"Kérem válasszon!"),ViziPartner!$C$74,"")</f>
        <v/>
      </c>
    </row>
    <row r="82" spans="2:38">
      <c r="B82" s="105"/>
      <c r="D82" s="107"/>
      <c r="E82" s="57" t="str">
        <f>IF(OR($A82="",$A82="Kérem válasszon!"),"",Jármű!#REF!)</f>
        <v/>
      </c>
      <c r="G82" s="60" t="str">
        <f t="shared" si="5"/>
        <v/>
      </c>
      <c r="H82" s="60" t="str">
        <f t="shared" si="6"/>
        <v/>
      </c>
      <c r="I82" s="60" t="str">
        <f t="shared" si="7"/>
        <v/>
      </c>
      <c r="J82" s="60" t="str">
        <f t="shared" si="8"/>
        <v/>
      </c>
      <c r="K82" s="60" t="str">
        <f t="shared" si="9"/>
        <v/>
      </c>
      <c r="AI82" s="60" t="str">
        <f>IF(AND($A82&lt;&gt;"",$A82&lt;&gt;"Kérem válasszon!"),ViziPartner!$C$9,"")</f>
        <v/>
      </c>
      <c r="AJ82" s="60" t="str">
        <f>IF(AND($A82&lt;&gt;"",$A82&lt;&gt;"Kérem válasszon!"),ViziPartner!$C$8,"")</f>
        <v/>
      </c>
      <c r="AK82" s="60" t="str">
        <f>IF(AND($A82&lt;&gt;"",$A82&lt;&gt;"Kérem válasszon!"),ViziPartner!$C$73,"")</f>
        <v/>
      </c>
      <c r="AL82" s="107" t="str">
        <f>IF(AND($A82&lt;&gt;"",$A82&lt;&gt;"Kérem válasszon!"),ViziPartner!$C$74,"")</f>
        <v/>
      </c>
    </row>
    <row r="83" spans="2:38">
      <c r="B83" s="105"/>
      <c r="D83" s="107"/>
      <c r="E83" s="57" t="str">
        <f>IF(OR($A83="",$A83="Kérem válasszon!"),"",Jármű!#REF!)</f>
        <v/>
      </c>
      <c r="G83" s="60" t="str">
        <f t="shared" si="5"/>
        <v/>
      </c>
      <c r="H83" s="60" t="str">
        <f t="shared" si="6"/>
        <v/>
      </c>
      <c r="I83" s="60" t="str">
        <f t="shared" si="7"/>
        <v/>
      </c>
      <c r="J83" s="60" t="str">
        <f t="shared" si="8"/>
        <v/>
      </c>
      <c r="K83" s="60" t="str">
        <f t="shared" si="9"/>
        <v/>
      </c>
      <c r="AI83" s="60" t="str">
        <f>IF(AND($A83&lt;&gt;"",$A83&lt;&gt;"Kérem válasszon!"),ViziPartner!$C$9,"")</f>
        <v/>
      </c>
      <c r="AJ83" s="60" t="str">
        <f>IF(AND($A83&lt;&gt;"",$A83&lt;&gt;"Kérem válasszon!"),ViziPartner!$C$8,"")</f>
        <v/>
      </c>
      <c r="AK83" s="60" t="str">
        <f>IF(AND($A83&lt;&gt;"",$A83&lt;&gt;"Kérem válasszon!"),ViziPartner!$C$73,"")</f>
        <v/>
      </c>
      <c r="AL83" s="107" t="str">
        <f>IF(AND($A83&lt;&gt;"",$A83&lt;&gt;"Kérem válasszon!"),ViziPartner!$C$74,"")</f>
        <v/>
      </c>
    </row>
    <row r="84" spans="2:38">
      <c r="B84" s="105"/>
      <c r="D84" s="107"/>
      <c r="E84" s="57" t="str">
        <f>IF(OR($A84="",$A84="Kérem válasszon!"),"",Jármű!#REF!)</f>
        <v/>
      </c>
      <c r="G84" s="60" t="str">
        <f t="shared" si="5"/>
        <v/>
      </c>
      <c r="H84" s="60" t="str">
        <f t="shared" si="6"/>
        <v/>
      </c>
      <c r="I84" s="60" t="str">
        <f t="shared" si="7"/>
        <v/>
      </c>
      <c r="J84" s="60" t="str">
        <f t="shared" si="8"/>
        <v/>
      </c>
      <c r="K84" s="60" t="str">
        <f t="shared" si="9"/>
        <v/>
      </c>
      <c r="AI84" s="60" t="str">
        <f>IF(AND($A84&lt;&gt;"",$A84&lt;&gt;"Kérem válasszon!"),ViziPartner!$C$9,"")</f>
        <v/>
      </c>
      <c r="AJ84" s="60" t="str">
        <f>IF(AND($A84&lt;&gt;"",$A84&lt;&gt;"Kérem válasszon!"),ViziPartner!$C$8,"")</f>
        <v/>
      </c>
      <c r="AK84" s="60" t="str">
        <f>IF(AND($A84&lt;&gt;"",$A84&lt;&gt;"Kérem válasszon!"),ViziPartner!$C$73,"")</f>
        <v/>
      </c>
      <c r="AL84" s="107" t="str">
        <f>IF(AND($A84&lt;&gt;"",$A84&lt;&gt;"Kérem válasszon!"),ViziPartner!$C$74,"")</f>
        <v/>
      </c>
    </row>
    <row r="85" spans="2:38">
      <c r="B85" s="105"/>
      <c r="D85" s="107"/>
      <c r="E85" s="57" t="str">
        <f>IF(OR($A85="",$A85="Kérem válasszon!"),"",Jármű!#REF!)</f>
        <v/>
      </c>
      <c r="G85" s="60" t="str">
        <f t="shared" si="5"/>
        <v/>
      </c>
      <c r="H85" s="60" t="str">
        <f t="shared" si="6"/>
        <v/>
      </c>
      <c r="I85" s="60" t="str">
        <f t="shared" si="7"/>
        <v/>
      </c>
      <c r="J85" s="60" t="str">
        <f t="shared" si="8"/>
        <v/>
      </c>
      <c r="K85" s="60" t="str">
        <f t="shared" si="9"/>
        <v/>
      </c>
      <c r="AI85" s="60" t="str">
        <f>IF(AND($A85&lt;&gt;"",$A85&lt;&gt;"Kérem válasszon!"),ViziPartner!$C$9,"")</f>
        <v/>
      </c>
      <c r="AJ85" s="60" t="str">
        <f>IF(AND($A85&lt;&gt;"",$A85&lt;&gt;"Kérem válasszon!"),ViziPartner!$C$8,"")</f>
        <v/>
      </c>
      <c r="AK85" s="60" t="str">
        <f>IF(AND($A85&lt;&gt;"",$A85&lt;&gt;"Kérem válasszon!"),ViziPartner!$C$73,"")</f>
        <v/>
      </c>
      <c r="AL85" s="107" t="str">
        <f>IF(AND($A85&lt;&gt;"",$A85&lt;&gt;"Kérem válasszon!"),ViziPartner!$C$74,"")</f>
        <v/>
      </c>
    </row>
    <row r="86" spans="2:38">
      <c r="B86" s="105"/>
      <c r="D86" s="107"/>
      <c r="E86" s="57" t="str">
        <f>IF(OR($A86="",$A86="Kérem válasszon!"),"",Jármű!#REF!)</f>
        <v/>
      </c>
      <c r="G86" s="60" t="str">
        <f t="shared" si="5"/>
        <v/>
      </c>
      <c r="H86" s="60" t="str">
        <f t="shared" si="6"/>
        <v/>
      </c>
      <c r="I86" s="60" t="str">
        <f t="shared" si="7"/>
        <v/>
      </c>
      <c r="J86" s="60" t="str">
        <f t="shared" si="8"/>
        <v/>
      </c>
      <c r="K86" s="60" t="str">
        <f t="shared" si="9"/>
        <v/>
      </c>
      <c r="AI86" s="60" t="str">
        <f>IF(AND($A86&lt;&gt;"",$A86&lt;&gt;"Kérem válasszon!"),ViziPartner!$C$9,"")</f>
        <v/>
      </c>
      <c r="AJ86" s="60" t="str">
        <f>IF(AND($A86&lt;&gt;"",$A86&lt;&gt;"Kérem válasszon!"),ViziPartner!$C$8,"")</f>
        <v/>
      </c>
      <c r="AK86" s="60" t="str">
        <f>IF(AND($A86&lt;&gt;"",$A86&lt;&gt;"Kérem válasszon!"),ViziPartner!$C$73,"")</f>
        <v/>
      </c>
      <c r="AL86" s="107" t="str">
        <f>IF(AND($A86&lt;&gt;"",$A86&lt;&gt;"Kérem válasszon!"),ViziPartner!$C$74,"")</f>
        <v/>
      </c>
    </row>
    <row r="87" spans="2:38">
      <c r="B87" s="105"/>
      <c r="D87" s="107"/>
      <c r="E87" s="57" t="str">
        <f>IF(OR($A87="",$A87="Kérem válasszon!"),"",Jármű!#REF!)</f>
        <v/>
      </c>
      <c r="G87" s="60" t="str">
        <f t="shared" si="5"/>
        <v/>
      </c>
      <c r="H87" s="60" t="str">
        <f t="shared" si="6"/>
        <v/>
      </c>
      <c r="I87" s="60" t="str">
        <f t="shared" si="7"/>
        <v/>
      </c>
      <c r="J87" s="60" t="str">
        <f t="shared" si="8"/>
        <v/>
      </c>
      <c r="K87" s="60" t="str">
        <f t="shared" si="9"/>
        <v/>
      </c>
      <c r="AI87" s="60" t="str">
        <f>IF(AND($A87&lt;&gt;"",$A87&lt;&gt;"Kérem válasszon!"),ViziPartner!$C$9,"")</f>
        <v/>
      </c>
      <c r="AJ87" s="60" t="str">
        <f>IF(AND($A87&lt;&gt;"",$A87&lt;&gt;"Kérem válasszon!"),ViziPartner!$C$8,"")</f>
        <v/>
      </c>
      <c r="AK87" s="60" t="str">
        <f>IF(AND($A87&lt;&gt;"",$A87&lt;&gt;"Kérem válasszon!"),ViziPartner!$C$73,"")</f>
        <v/>
      </c>
      <c r="AL87" s="107" t="str">
        <f>IF(AND($A87&lt;&gt;"",$A87&lt;&gt;"Kérem válasszon!"),ViziPartner!$C$74,"")</f>
        <v/>
      </c>
    </row>
    <row r="88" spans="2:38">
      <c r="B88" s="105"/>
      <c r="D88" s="107"/>
      <c r="E88" s="57" t="str">
        <f>IF(OR($A88="",$A88="Kérem válasszon!"),"",Jármű!#REF!)</f>
        <v/>
      </c>
      <c r="G88" s="60" t="str">
        <f t="shared" si="5"/>
        <v/>
      </c>
      <c r="H88" s="60" t="str">
        <f t="shared" si="6"/>
        <v/>
      </c>
      <c r="I88" s="60" t="str">
        <f t="shared" si="7"/>
        <v/>
      </c>
      <c r="J88" s="60" t="str">
        <f t="shared" si="8"/>
        <v/>
      </c>
      <c r="K88" s="60" t="str">
        <f t="shared" si="9"/>
        <v/>
      </c>
      <c r="AI88" s="60" t="str">
        <f>IF(AND($A88&lt;&gt;"",$A88&lt;&gt;"Kérem válasszon!"),ViziPartner!$C$9,"")</f>
        <v/>
      </c>
      <c r="AJ88" s="60" t="str">
        <f>IF(AND($A88&lt;&gt;"",$A88&lt;&gt;"Kérem válasszon!"),ViziPartner!$C$8,"")</f>
        <v/>
      </c>
      <c r="AK88" s="60" t="str">
        <f>IF(AND($A88&lt;&gt;"",$A88&lt;&gt;"Kérem válasszon!"),ViziPartner!$C$73,"")</f>
        <v/>
      </c>
      <c r="AL88" s="107" t="str">
        <f>IF(AND($A88&lt;&gt;"",$A88&lt;&gt;"Kérem válasszon!"),ViziPartner!$C$74,"")</f>
        <v/>
      </c>
    </row>
    <row r="89" spans="2:38">
      <c r="B89" s="105"/>
      <c r="D89" s="107"/>
      <c r="E89" s="57" t="str">
        <f>IF(OR($A89="",$A89="Kérem válasszon!"),"",Jármű!#REF!)</f>
        <v/>
      </c>
      <c r="G89" s="60" t="str">
        <f t="shared" si="5"/>
        <v/>
      </c>
      <c r="H89" s="60" t="str">
        <f t="shared" si="6"/>
        <v/>
      </c>
      <c r="I89" s="60" t="str">
        <f t="shared" si="7"/>
        <v/>
      </c>
      <c r="J89" s="60" t="str">
        <f t="shared" si="8"/>
        <v/>
      </c>
      <c r="K89" s="60" t="str">
        <f t="shared" si="9"/>
        <v/>
      </c>
      <c r="AI89" s="60" t="str">
        <f>IF(AND($A89&lt;&gt;"",$A89&lt;&gt;"Kérem válasszon!"),ViziPartner!$C$9,"")</f>
        <v/>
      </c>
      <c r="AJ89" s="60" t="str">
        <f>IF(AND($A89&lt;&gt;"",$A89&lt;&gt;"Kérem válasszon!"),ViziPartner!$C$8,"")</f>
        <v/>
      </c>
      <c r="AK89" s="60" t="str">
        <f>IF(AND($A89&lt;&gt;"",$A89&lt;&gt;"Kérem válasszon!"),ViziPartner!$C$73,"")</f>
        <v/>
      </c>
      <c r="AL89" s="107" t="str">
        <f>IF(AND($A89&lt;&gt;"",$A89&lt;&gt;"Kérem válasszon!"),ViziPartner!$C$74,"")</f>
        <v/>
      </c>
    </row>
    <row r="90" spans="2:38">
      <c r="B90" s="105"/>
      <c r="D90" s="107"/>
      <c r="E90" s="57" t="str">
        <f>IF(OR($A90="",$A90="Kérem válasszon!"),"",Jármű!#REF!)</f>
        <v/>
      </c>
      <c r="G90" s="60" t="str">
        <f t="shared" si="5"/>
        <v/>
      </c>
      <c r="H90" s="60" t="str">
        <f t="shared" si="6"/>
        <v/>
      </c>
      <c r="I90" s="60" t="str">
        <f t="shared" si="7"/>
        <v/>
      </c>
      <c r="J90" s="60" t="str">
        <f t="shared" si="8"/>
        <v/>
      </c>
      <c r="K90" s="60" t="str">
        <f t="shared" si="9"/>
        <v/>
      </c>
      <c r="AI90" s="60" t="str">
        <f>IF(AND($A90&lt;&gt;"",$A90&lt;&gt;"Kérem válasszon!"),ViziPartner!$C$9,"")</f>
        <v/>
      </c>
      <c r="AJ90" s="60" t="str">
        <f>IF(AND($A90&lt;&gt;"",$A90&lt;&gt;"Kérem válasszon!"),ViziPartner!$C$8,"")</f>
        <v/>
      </c>
      <c r="AK90" s="60" t="str">
        <f>IF(AND($A90&lt;&gt;"",$A90&lt;&gt;"Kérem válasszon!"),ViziPartner!$C$73,"")</f>
        <v/>
      </c>
      <c r="AL90" s="107" t="str">
        <f>IF(AND($A90&lt;&gt;"",$A90&lt;&gt;"Kérem válasszon!"),ViziPartner!$C$74,"")</f>
        <v/>
      </c>
    </row>
    <row r="91" spans="2:38">
      <c r="B91" s="105"/>
      <c r="D91" s="107"/>
      <c r="E91" s="57" t="str">
        <f>IF(OR($A91="",$A91="Kérem válasszon!"),"",Jármű!#REF!)</f>
        <v/>
      </c>
      <c r="G91" s="60" t="str">
        <f t="shared" si="5"/>
        <v/>
      </c>
      <c r="H91" s="60" t="str">
        <f t="shared" si="6"/>
        <v/>
      </c>
      <c r="I91" s="60" t="str">
        <f t="shared" si="7"/>
        <v/>
      </c>
      <c r="J91" s="60" t="str">
        <f t="shared" si="8"/>
        <v/>
      </c>
      <c r="K91" s="60" t="str">
        <f t="shared" si="9"/>
        <v/>
      </c>
      <c r="AI91" s="60" t="str">
        <f>IF(AND($A91&lt;&gt;"",$A91&lt;&gt;"Kérem válasszon!"),ViziPartner!$C$9,"")</f>
        <v/>
      </c>
      <c r="AJ91" s="60" t="str">
        <f>IF(AND($A91&lt;&gt;"",$A91&lt;&gt;"Kérem válasszon!"),ViziPartner!$C$8,"")</f>
        <v/>
      </c>
      <c r="AK91" s="60" t="str">
        <f>IF(AND($A91&lt;&gt;"",$A91&lt;&gt;"Kérem válasszon!"),ViziPartner!$C$73,"")</f>
        <v/>
      </c>
      <c r="AL91" s="107" t="str">
        <f>IF(AND($A91&lt;&gt;"",$A91&lt;&gt;"Kérem válasszon!"),ViziPartner!$C$74,"")</f>
        <v/>
      </c>
    </row>
    <row r="92" spans="2:38">
      <c r="B92" s="105"/>
      <c r="D92" s="107"/>
      <c r="E92" s="57" t="str">
        <f>IF(OR($A92="",$A92="Kérem válasszon!"),"",Jármű!#REF!)</f>
        <v/>
      </c>
      <c r="G92" s="60" t="str">
        <f t="shared" si="5"/>
        <v/>
      </c>
      <c r="H92" s="60" t="str">
        <f t="shared" si="6"/>
        <v/>
      </c>
      <c r="I92" s="60" t="str">
        <f t="shared" si="7"/>
        <v/>
      </c>
      <c r="J92" s="60" t="str">
        <f t="shared" si="8"/>
        <v/>
      </c>
      <c r="K92" s="60" t="str">
        <f t="shared" si="9"/>
        <v/>
      </c>
      <c r="AI92" s="60" t="str">
        <f>IF(AND($A92&lt;&gt;"",$A92&lt;&gt;"Kérem válasszon!"),ViziPartner!$C$9,"")</f>
        <v/>
      </c>
      <c r="AJ92" s="60" t="str">
        <f>IF(AND($A92&lt;&gt;"",$A92&lt;&gt;"Kérem válasszon!"),ViziPartner!$C$8,"")</f>
        <v/>
      </c>
      <c r="AK92" s="60" t="str">
        <f>IF(AND($A92&lt;&gt;"",$A92&lt;&gt;"Kérem válasszon!"),ViziPartner!$C$73,"")</f>
        <v/>
      </c>
      <c r="AL92" s="107" t="str">
        <f>IF(AND($A92&lt;&gt;"",$A92&lt;&gt;"Kérem válasszon!"),ViziPartner!$C$74,"")</f>
        <v/>
      </c>
    </row>
    <row r="93" spans="2:38">
      <c r="B93" s="105"/>
      <c r="D93" s="107"/>
      <c r="E93" s="57" t="str">
        <f>IF(OR($A93="",$A93="Kérem válasszon!"),"",Jármű!#REF!)</f>
        <v/>
      </c>
      <c r="G93" s="60" t="str">
        <f t="shared" si="5"/>
        <v/>
      </c>
      <c r="H93" s="60" t="str">
        <f t="shared" si="6"/>
        <v/>
      </c>
      <c r="I93" s="60" t="str">
        <f t="shared" si="7"/>
        <v/>
      </c>
      <c r="J93" s="60" t="str">
        <f t="shared" si="8"/>
        <v/>
      </c>
      <c r="K93" s="60" t="str">
        <f t="shared" si="9"/>
        <v/>
      </c>
      <c r="AI93" s="60" t="str">
        <f>IF(AND($A93&lt;&gt;"",$A93&lt;&gt;"Kérem válasszon!"),ViziPartner!$C$9,"")</f>
        <v/>
      </c>
      <c r="AJ93" s="60" t="str">
        <f>IF(AND($A93&lt;&gt;"",$A93&lt;&gt;"Kérem válasszon!"),ViziPartner!$C$8,"")</f>
        <v/>
      </c>
      <c r="AK93" s="60" t="str">
        <f>IF(AND($A93&lt;&gt;"",$A93&lt;&gt;"Kérem válasszon!"),ViziPartner!$C$73,"")</f>
        <v/>
      </c>
      <c r="AL93" s="107" t="str">
        <f>IF(AND($A93&lt;&gt;"",$A93&lt;&gt;"Kérem válasszon!"),ViziPartner!$C$74,"")</f>
        <v/>
      </c>
    </row>
    <row r="94" spans="2:38">
      <c r="B94" s="105"/>
      <c r="D94" s="107"/>
      <c r="E94" s="57" t="str">
        <f>IF(OR($A94="",$A94="Kérem válasszon!"),"",Jármű!#REF!)</f>
        <v/>
      </c>
      <c r="G94" s="60" t="str">
        <f t="shared" si="5"/>
        <v/>
      </c>
      <c r="H94" s="60" t="str">
        <f t="shared" si="6"/>
        <v/>
      </c>
      <c r="I94" s="60" t="str">
        <f t="shared" si="7"/>
        <v/>
      </c>
      <c r="J94" s="60" t="str">
        <f t="shared" si="8"/>
        <v/>
      </c>
      <c r="K94" s="60" t="str">
        <f t="shared" si="9"/>
        <v/>
      </c>
      <c r="AI94" s="60" t="str">
        <f>IF(AND($A94&lt;&gt;"",$A94&lt;&gt;"Kérem válasszon!"),ViziPartner!$C$9,"")</f>
        <v/>
      </c>
      <c r="AJ94" s="60" t="str">
        <f>IF(AND($A94&lt;&gt;"",$A94&lt;&gt;"Kérem válasszon!"),ViziPartner!$C$8,"")</f>
        <v/>
      </c>
      <c r="AK94" s="60" t="str">
        <f>IF(AND($A94&lt;&gt;"",$A94&lt;&gt;"Kérem válasszon!"),ViziPartner!$C$73,"")</f>
        <v/>
      </c>
      <c r="AL94" s="107" t="str">
        <f>IF(AND($A94&lt;&gt;"",$A94&lt;&gt;"Kérem válasszon!"),ViziPartner!$C$74,"")</f>
        <v/>
      </c>
    </row>
    <row r="95" spans="2:38">
      <c r="B95" s="105"/>
      <c r="D95" s="107"/>
      <c r="E95" s="57" t="str">
        <f>IF(OR($A95="",$A95="Kérem válasszon!"),"",Jármű!#REF!)</f>
        <v/>
      </c>
      <c r="G95" s="60" t="str">
        <f t="shared" si="5"/>
        <v/>
      </c>
      <c r="H95" s="60" t="str">
        <f t="shared" si="6"/>
        <v/>
      </c>
      <c r="I95" s="60" t="str">
        <f t="shared" si="7"/>
        <v/>
      </c>
      <c r="J95" s="60" t="str">
        <f t="shared" si="8"/>
        <v/>
      </c>
      <c r="K95" s="60" t="str">
        <f t="shared" si="9"/>
        <v/>
      </c>
      <c r="AI95" s="60" t="str">
        <f>IF(AND($A95&lt;&gt;"",$A95&lt;&gt;"Kérem válasszon!"),ViziPartner!$C$9,"")</f>
        <v/>
      </c>
      <c r="AJ95" s="60" t="str">
        <f>IF(AND($A95&lt;&gt;"",$A95&lt;&gt;"Kérem válasszon!"),ViziPartner!$C$8,"")</f>
        <v/>
      </c>
      <c r="AK95" s="60" t="str">
        <f>IF(AND($A95&lt;&gt;"",$A95&lt;&gt;"Kérem válasszon!"),ViziPartner!$C$73,"")</f>
        <v/>
      </c>
      <c r="AL95" s="107" t="str">
        <f>IF(AND($A95&lt;&gt;"",$A95&lt;&gt;"Kérem válasszon!"),ViziPartner!$C$74,"")</f>
        <v/>
      </c>
    </row>
    <row r="96" spans="2:38">
      <c r="B96" s="105"/>
      <c r="D96" s="107"/>
      <c r="E96" s="57" t="str">
        <f>IF(OR($A96="",$A96="Kérem válasszon!"),"",Jármű!#REF!)</f>
        <v/>
      </c>
      <c r="G96" s="60" t="str">
        <f t="shared" si="5"/>
        <v/>
      </c>
      <c r="H96" s="60" t="str">
        <f t="shared" si="6"/>
        <v/>
      </c>
      <c r="I96" s="60" t="str">
        <f t="shared" si="7"/>
        <v/>
      </c>
      <c r="J96" s="60" t="str">
        <f t="shared" si="8"/>
        <v/>
      </c>
      <c r="K96" s="60" t="str">
        <f t="shared" si="9"/>
        <v/>
      </c>
      <c r="AI96" s="60" t="str">
        <f>IF(AND($A96&lt;&gt;"",$A96&lt;&gt;"Kérem válasszon!"),ViziPartner!$C$9,"")</f>
        <v/>
      </c>
      <c r="AJ96" s="60" t="str">
        <f>IF(AND($A96&lt;&gt;"",$A96&lt;&gt;"Kérem válasszon!"),ViziPartner!$C$8,"")</f>
        <v/>
      </c>
      <c r="AK96" s="60" t="str">
        <f>IF(AND($A96&lt;&gt;"",$A96&lt;&gt;"Kérem válasszon!"),ViziPartner!$C$73,"")</f>
        <v/>
      </c>
      <c r="AL96" s="107" t="str">
        <f>IF(AND($A96&lt;&gt;"",$A96&lt;&gt;"Kérem válasszon!"),ViziPartner!$C$74,"")</f>
        <v/>
      </c>
    </row>
    <row r="97" spans="2:38">
      <c r="B97" s="105"/>
      <c r="D97" s="107"/>
      <c r="E97" s="57" t="str">
        <f>IF(OR($A97="",$A97="Kérem válasszon!"),"",Jármű!#REF!)</f>
        <v/>
      </c>
      <c r="G97" s="60" t="str">
        <f t="shared" si="5"/>
        <v/>
      </c>
      <c r="H97" s="60" t="str">
        <f t="shared" si="6"/>
        <v/>
      </c>
      <c r="I97" s="60" t="str">
        <f t="shared" si="7"/>
        <v/>
      </c>
      <c r="J97" s="60" t="str">
        <f t="shared" si="8"/>
        <v/>
      </c>
      <c r="K97" s="60" t="str">
        <f t="shared" si="9"/>
        <v/>
      </c>
      <c r="AI97" s="60" t="str">
        <f>IF(AND($A97&lt;&gt;"",$A97&lt;&gt;"Kérem válasszon!"),ViziPartner!$C$9,"")</f>
        <v/>
      </c>
      <c r="AJ97" s="60" t="str">
        <f>IF(AND($A97&lt;&gt;"",$A97&lt;&gt;"Kérem válasszon!"),ViziPartner!$C$8,"")</f>
        <v/>
      </c>
      <c r="AK97" s="60" t="str">
        <f>IF(AND($A97&lt;&gt;"",$A97&lt;&gt;"Kérem válasszon!"),ViziPartner!$C$73,"")</f>
        <v/>
      </c>
      <c r="AL97" s="107" t="str">
        <f>IF(AND($A97&lt;&gt;"",$A97&lt;&gt;"Kérem válasszon!"),ViziPartner!$C$74,"")</f>
        <v/>
      </c>
    </row>
    <row r="98" spans="2:38">
      <c r="B98" s="105"/>
      <c r="D98" s="107"/>
      <c r="E98" s="57" t="str">
        <f>IF(OR($A98="",$A98="Kérem válasszon!"),"",Jármű!#REF!)</f>
        <v/>
      </c>
      <c r="G98" s="60" t="str">
        <f t="shared" si="5"/>
        <v/>
      </c>
      <c r="H98" s="60" t="str">
        <f t="shared" si="6"/>
        <v/>
      </c>
      <c r="I98" s="60" t="str">
        <f t="shared" si="7"/>
        <v/>
      </c>
      <c r="J98" s="60" t="str">
        <f t="shared" si="8"/>
        <v/>
      </c>
      <c r="K98" s="60" t="str">
        <f t="shared" si="9"/>
        <v/>
      </c>
      <c r="AI98" s="60" t="str">
        <f>IF(AND($A98&lt;&gt;"",$A98&lt;&gt;"Kérem válasszon!"),ViziPartner!$C$9,"")</f>
        <v/>
      </c>
      <c r="AJ98" s="60" t="str">
        <f>IF(AND($A98&lt;&gt;"",$A98&lt;&gt;"Kérem válasszon!"),ViziPartner!$C$8,"")</f>
        <v/>
      </c>
      <c r="AK98" s="60" t="str">
        <f>IF(AND($A98&lt;&gt;"",$A98&lt;&gt;"Kérem válasszon!"),ViziPartner!$C$73,"")</f>
        <v/>
      </c>
      <c r="AL98" s="107" t="str">
        <f>IF(AND($A98&lt;&gt;"",$A98&lt;&gt;"Kérem válasszon!"),ViziPartner!$C$74,"")</f>
        <v/>
      </c>
    </row>
    <row r="99" spans="2:38">
      <c r="B99" s="105"/>
      <c r="D99" s="107"/>
      <c r="E99" s="57" t="str">
        <f>IF(OR($A99="",$A99="Kérem válasszon!"),"",Jármű!#REF!)</f>
        <v/>
      </c>
      <c r="G99" s="60" t="str">
        <f t="shared" si="5"/>
        <v/>
      </c>
      <c r="H99" s="60" t="str">
        <f t="shared" si="6"/>
        <v/>
      </c>
      <c r="I99" s="60" t="str">
        <f t="shared" si="7"/>
        <v/>
      </c>
      <c r="J99" s="60" t="str">
        <f t="shared" si="8"/>
        <v/>
      </c>
      <c r="K99" s="60" t="str">
        <f t="shared" si="9"/>
        <v/>
      </c>
      <c r="AI99" s="60" t="str">
        <f>IF(AND($A99&lt;&gt;"",$A99&lt;&gt;"Kérem válasszon!"),ViziPartner!$C$9,"")</f>
        <v/>
      </c>
      <c r="AJ99" s="60" t="str">
        <f>IF(AND($A99&lt;&gt;"",$A99&lt;&gt;"Kérem válasszon!"),ViziPartner!$C$8,"")</f>
        <v/>
      </c>
      <c r="AK99" s="60" t="str">
        <f>IF(AND($A99&lt;&gt;"",$A99&lt;&gt;"Kérem válasszon!"),ViziPartner!$C$73,"")</f>
        <v/>
      </c>
      <c r="AL99" s="107" t="str">
        <f>IF(AND($A99&lt;&gt;"",$A99&lt;&gt;"Kérem válasszon!"),ViziPartner!$C$74,"")</f>
        <v/>
      </c>
    </row>
    <row r="100" spans="2:38">
      <c r="B100" s="105"/>
      <c r="D100" s="107"/>
      <c r="E100" s="57" t="str">
        <f>IF(OR($A100="",$A100="Kérem válasszon!"),"",Jármű!#REF!)</f>
        <v/>
      </c>
      <c r="G100" s="60" t="str">
        <f t="shared" si="5"/>
        <v/>
      </c>
      <c r="H100" s="60" t="str">
        <f t="shared" si="6"/>
        <v/>
      </c>
      <c r="I100" s="60" t="str">
        <f t="shared" si="7"/>
        <v/>
      </c>
      <c r="J100" s="60" t="str">
        <f t="shared" si="8"/>
        <v/>
      </c>
      <c r="K100" s="60" t="str">
        <f t="shared" si="9"/>
        <v/>
      </c>
      <c r="AI100" s="60" t="str">
        <f>IF(AND($A100&lt;&gt;"",$A100&lt;&gt;"Kérem válasszon!"),ViziPartner!$C$9,"")</f>
        <v/>
      </c>
      <c r="AJ100" s="60" t="str">
        <f>IF(AND($A100&lt;&gt;"",$A100&lt;&gt;"Kérem válasszon!"),ViziPartner!$C$8,"")</f>
        <v/>
      </c>
      <c r="AK100" s="60" t="str">
        <f>IF(AND($A100&lt;&gt;"",$A100&lt;&gt;"Kérem válasszon!"),ViziPartner!$C$73,"")</f>
        <v/>
      </c>
      <c r="AL100" s="107" t="str">
        <f>IF(AND($A100&lt;&gt;"",$A100&lt;&gt;"Kérem válasszon!"),ViziPartner!$C$74,"")</f>
        <v/>
      </c>
    </row>
    <row r="101" spans="2:38">
      <c r="B101" s="105"/>
      <c r="D101" s="107"/>
      <c r="E101" s="57" t="str">
        <f>IF(OR($A101="",$A101="Kérem válasszon!"),"",Jármű!#REF!)</f>
        <v/>
      </c>
      <c r="G101" s="60" t="str">
        <f t="shared" si="5"/>
        <v/>
      </c>
      <c r="H101" s="60" t="str">
        <f t="shared" si="6"/>
        <v/>
      </c>
      <c r="I101" s="60" t="str">
        <f t="shared" si="7"/>
        <v/>
      </c>
      <c r="J101" s="60" t="str">
        <f t="shared" si="8"/>
        <v/>
      </c>
      <c r="K101" s="60" t="str">
        <f t="shared" si="9"/>
        <v/>
      </c>
      <c r="AI101" s="60" t="str">
        <f>IF(AND($A101&lt;&gt;"",$A101&lt;&gt;"Kérem válasszon!"),ViziPartner!$C$9,"")</f>
        <v/>
      </c>
      <c r="AJ101" s="60" t="str">
        <f>IF(AND($A101&lt;&gt;"",$A101&lt;&gt;"Kérem válasszon!"),ViziPartner!$C$8,"")</f>
        <v/>
      </c>
      <c r="AK101" s="60" t="str">
        <f>IF(AND($A101&lt;&gt;"",$A101&lt;&gt;"Kérem válasszon!"),ViziPartner!$C$73,"")</f>
        <v/>
      </c>
      <c r="AL101" s="107" t="str">
        <f>IF(AND($A101&lt;&gt;"",$A101&lt;&gt;"Kérem válasszon!"),ViziPartner!$C$74,"")</f>
        <v/>
      </c>
    </row>
    <row r="102" spans="2:38">
      <c r="B102" s="105"/>
      <c r="D102" s="107"/>
      <c r="E102" s="57" t="str">
        <f>IF(OR($A102="",$A102="Kérem válasszon!"),"",Jármű!#REF!)</f>
        <v/>
      </c>
      <c r="G102" s="60" t="str">
        <f t="shared" si="5"/>
        <v/>
      </c>
      <c r="H102" s="60" t="str">
        <f t="shared" si="6"/>
        <v/>
      </c>
      <c r="I102" s="60" t="str">
        <f t="shared" si="7"/>
        <v/>
      </c>
      <c r="J102" s="60" t="str">
        <f t="shared" si="8"/>
        <v/>
      </c>
      <c r="K102" s="60" t="str">
        <f t="shared" si="9"/>
        <v/>
      </c>
      <c r="AI102" s="60" t="str">
        <f>IF(AND($A102&lt;&gt;"",$A102&lt;&gt;"Kérem válasszon!"),ViziPartner!$C$9,"")</f>
        <v/>
      </c>
      <c r="AJ102" s="60" t="str">
        <f>IF(AND($A102&lt;&gt;"",$A102&lt;&gt;"Kérem válasszon!"),ViziPartner!$C$8,"")</f>
        <v/>
      </c>
      <c r="AK102" s="60" t="str">
        <f>IF(AND($A102&lt;&gt;"",$A102&lt;&gt;"Kérem válasszon!"),ViziPartner!$C$73,"")</f>
        <v/>
      </c>
      <c r="AL102" s="107" t="str">
        <f>IF(AND($A102&lt;&gt;"",$A102&lt;&gt;"Kérem válasszon!"),ViziPartner!$C$74,"")</f>
        <v/>
      </c>
    </row>
    <row r="103" spans="2:38">
      <c r="B103" s="105"/>
      <c r="D103" s="107"/>
      <c r="E103" s="57" t="str">
        <f>IF(OR($A103="",$A103="Kérem válasszon!"),"",Jármű!#REF!)</f>
        <v/>
      </c>
      <c r="G103" s="60" t="str">
        <f t="shared" si="5"/>
        <v/>
      </c>
      <c r="H103" s="60" t="str">
        <f t="shared" si="6"/>
        <v/>
      </c>
      <c r="I103" s="60" t="str">
        <f t="shared" si="7"/>
        <v/>
      </c>
      <c r="J103" s="60" t="str">
        <f t="shared" si="8"/>
        <v/>
      </c>
      <c r="K103" s="60" t="str">
        <f t="shared" si="9"/>
        <v/>
      </c>
      <c r="AI103" s="60" t="str">
        <f>IF(AND($A103&lt;&gt;"",$A103&lt;&gt;"Kérem válasszon!"),ViziPartner!$C$9,"")</f>
        <v/>
      </c>
      <c r="AJ103" s="60" t="str">
        <f>IF(AND($A103&lt;&gt;"",$A103&lt;&gt;"Kérem válasszon!"),ViziPartner!$C$8,"")</f>
        <v/>
      </c>
      <c r="AK103" s="60" t="str">
        <f>IF(AND($A103&lt;&gt;"",$A103&lt;&gt;"Kérem válasszon!"),ViziPartner!$C$73,"")</f>
        <v/>
      </c>
      <c r="AL103" s="107" t="str">
        <f>IF(AND($A103&lt;&gt;"",$A103&lt;&gt;"Kérem válasszon!"),ViziPartner!$C$74,"")</f>
        <v/>
      </c>
    </row>
    <row r="104" spans="2:38">
      <c r="B104" s="105"/>
      <c r="D104" s="107"/>
      <c r="E104" s="57" t="str">
        <f>IF(OR($A104="",$A104="Kérem válasszon!"),"",Jármű!#REF!)</f>
        <v/>
      </c>
      <c r="G104" s="60" t="str">
        <f t="shared" si="5"/>
        <v/>
      </c>
      <c r="H104" s="60" t="str">
        <f t="shared" si="6"/>
        <v/>
      </c>
      <c r="I104" s="60" t="str">
        <f t="shared" si="7"/>
        <v/>
      </c>
      <c r="J104" s="60" t="str">
        <f t="shared" si="8"/>
        <v/>
      </c>
      <c r="K104" s="60" t="str">
        <f t="shared" si="9"/>
        <v/>
      </c>
      <c r="AI104" s="60" t="str">
        <f>IF(AND($A104&lt;&gt;"",$A104&lt;&gt;"Kérem válasszon!"),ViziPartner!$C$9,"")</f>
        <v/>
      </c>
      <c r="AJ104" s="60" t="str">
        <f>IF(AND($A104&lt;&gt;"",$A104&lt;&gt;"Kérem válasszon!"),ViziPartner!$C$8,"")</f>
        <v/>
      </c>
      <c r="AK104" s="60" t="str">
        <f>IF(AND($A104&lt;&gt;"",$A104&lt;&gt;"Kérem válasszon!"),ViziPartner!$C$73,"")</f>
        <v/>
      </c>
      <c r="AL104" s="107" t="str">
        <f>IF(AND($A104&lt;&gt;"",$A104&lt;&gt;"Kérem válasszon!"),ViziPartner!$C$74,"")</f>
        <v/>
      </c>
    </row>
    <row r="105" spans="2:38">
      <c r="B105" s="105"/>
      <c r="D105" s="107"/>
      <c r="E105" s="57" t="str">
        <f>IF(OR($A105="",$A105="Kérem válasszon!"),"",Jármű!#REF!)</f>
        <v/>
      </c>
      <c r="G105" s="60" t="str">
        <f t="shared" si="5"/>
        <v/>
      </c>
      <c r="H105" s="60" t="str">
        <f t="shared" si="6"/>
        <v/>
      </c>
      <c r="I105" s="60" t="str">
        <f t="shared" si="7"/>
        <v/>
      </c>
      <c r="J105" s="60" t="str">
        <f t="shared" si="8"/>
        <v/>
      </c>
      <c r="K105" s="60" t="str">
        <f t="shared" si="9"/>
        <v/>
      </c>
      <c r="AI105" s="60" t="str">
        <f>IF(AND($A105&lt;&gt;"",$A105&lt;&gt;"Kérem válasszon!"),ViziPartner!$C$9,"")</f>
        <v/>
      </c>
      <c r="AJ105" s="60" t="str">
        <f>IF(AND($A105&lt;&gt;"",$A105&lt;&gt;"Kérem válasszon!"),ViziPartner!$C$8,"")</f>
        <v/>
      </c>
      <c r="AK105" s="60" t="str">
        <f>IF(AND($A105&lt;&gt;"",$A105&lt;&gt;"Kérem válasszon!"),ViziPartner!$C$73,"")</f>
        <v/>
      </c>
      <c r="AL105" s="107" t="str">
        <f>IF(AND($A105&lt;&gt;"",$A105&lt;&gt;"Kérem válasszon!"),ViziPartner!$C$74,"")</f>
        <v/>
      </c>
    </row>
    <row r="106" spans="2:38">
      <c r="B106" s="105"/>
      <c r="D106" s="107"/>
      <c r="E106" s="57" t="str">
        <f>IF(OR($A106="",$A106="Kérem válasszon!"),"",Jármű!#REF!)</f>
        <v/>
      </c>
      <c r="G106" s="60" t="str">
        <f t="shared" si="5"/>
        <v/>
      </c>
      <c r="H106" s="60" t="str">
        <f t="shared" si="6"/>
        <v/>
      </c>
      <c r="I106" s="60" t="str">
        <f t="shared" si="7"/>
        <v/>
      </c>
      <c r="J106" s="60" t="str">
        <f t="shared" si="8"/>
        <v/>
      </c>
      <c r="K106" s="60" t="str">
        <f t="shared" si="9"/>
        <v/>
      </c>
      <c r="AI106" s="60" t="str">
        <f>IF(AND($A106&lt;&gt;"",$A106&lt;&gt;"Kérem válasszon!"),ViziPartner!$C$9,"")</f>
        <v/>
      </c>
      <c r="AJ106" s="60" t="str">
        <f>IF(AND($A106&lt;&gt;"",$A106&lt;&gt;"Kérem válasszon!"),ViziPartner!$C$8,"")</f>
        <v/>
      </c>
      <c r="AK106" s="60" t="str">
        <f>IF(AND($A106&lt;&gt;"",$A106&lt;&gt;"Kérem válasszon!"),ViziPartner!$C$73,"")</f>
        <v/>
      </c>
      <c r="AL106" s="107" t="str">
        <f>IF(AND($A106&lt;&gt;"",$A106&lt;&gt;"Kérem válasszon!"),ViziPartner!$C$74,"")</f>
        <v/>
      </c>
    </row>
    <row r="107" spans="2:38">
      <c r="B107" s="105"/>
      <c r="D107" s="107"/>
      <c r="E107" s="57" t="str">
        <f>IF(OR($A107="",$A107="Kérem válasszon!"),"",Jármű!#REF!)</f>
        <v/>
      </c>
      <c r="G107" s="60" t="str">
        <f t="shared" si="5"/>
        <v/>
      </c>
      <c r="H107" s="60" t="str">
        <f t="shared" si="6"/>
        <v/>
      </c>
      <c r="I107" s="60" t="str">
        <f t="shared" si="7"/>
        <v/>
      </c>
      <c r="J107" s="60" t="str">
        <f t="shared" si="8"/>
        <v/>
      </c>
      <c r="K107" s="60" t="str">
        <f t="shared" si="9"/>
        <v/>
      </c>
      <c r="AI107" s="60" t="str">
        <f>IF(AND($A107&lt;&gt;"",$A107&lt;&gt;"Kérem válasszon!"),ViziPartner!$C$9,"")</f>
        <v/>
      </c>
      <c r="AJ107" s="60" t="str">
        <f>IF(AND($A107&lt;&gt;"",$A107&lt;&gt;"Kérem válasszon!"),ViziPartner!$C$8,"")</f>
        <v/>
      </c>
      <c r="AK107" s="60" t="str">
        <f>IF(AND($A107&lt;&gt;"",$A107&lt;&gt;"Kérem válasszon!"),ViziPartner!$C$73,"")</f>
        <v/>
      </c>
      <c r="AL107" s="107" t="str">
        <f>IF(AND($A107&lt;&gt;"",$A107&lt;&gt;"Kérem válasszon!"),ViziPartner!$C$74,"")</f>
        <v/>
      </c>
    </row>
    <row r="108" spans="2:38">
      <c r="B108" s="105"/>
      <c r="D108" s="107"/>
      <c r="E108" s="57" t="str">
        <f>IF(OR($A108="",$A108="Kérem válasszon!"),"",Jármű!#REF!)</f>
        <v/>
      </c>
      <c r="G108" s="60" t="str">
        <f t="shared" si="5"/>
        <v/>
      </c>
      <c r="H108" s="60" t="str">
        <f t="shared" si="6"/>
        <v/>
      </c>
      <c r="I108" s="60" t="str">
        <f t="shared" si="7"/>
        <v/>
      </c>
      <c r="J108" s="60" t="str">
        <f t="shared" si="8"/>
        <v/>
      </c>
      <c r="K108" s="60" t="str">
        <f t="shared" si="9"/>
        <v/>
      </c>
      <c r="AI108" s="60" t="str">
        <f>IF(AND($A108&lt;&gt;"",$A108&lt;&gt;"Kérem válasszon!"),ViziPartner!$C$9,"")</f>
        <v/>
      </c>
      <c r="AJ108" s="60" t="str">
        <f>IF(AND($A108&lt;&gt;"",$A108&lt;&gt;"Kérem válasszon!"),ViziPartner!$C$8,"")</f>
        <v/>
      </c>
      <c r="AK108" s="60" t="str">
        <f>IF(AND($A108&lt;&gt;"",$A108&lt;&gt;"Kérem válasszon!"),ViziPartner!$C$73,"")</f>
        <v/>
      </c>
      <c r="AL108" s="107" t="str">
        <f>IF(AND($A108&lt;&gt;"",$A108&lt;&gt;"Kérem válasszon!"),ViziPartner!$C$74,"")</f>
        <v/>
      </c>
    </row>
    <row r="109" spans="2:38">
      <c r="B109" s="105"/>
      <c r="D109" s="107"/>
      <c r="E109" s="57" t="str">
        <f>IF(OR($A109="",$A109="Kérem válasszon!"),"",Jármű!#REF!)</f>
        <v/>
      </c>
      <c r="G109" s="60" t="str">
        <f t="shared" si="5"/>
        <v/>
      </c>
      <c r="H109" s="60" t="str">
        <f t="shared" si="6"/>
        <v/>
      </c>
      <c r="I109" s="60" t="str">
        <f t="shared" si="7"/>
        <v/>
      </c>
      <c r="J109" s="60" t="str">
        <f t="shared" si="8"/>
        <v/>
      </c>
      <c r="K109" s="60" t="str">
        <f t="shared" si="9"/>
        <v/>
      </c>
      <c r="AI109" s="60" t="str">
        <f>IF(AND($A109&lt;&gt;"",$A109&lt;&gt;"Kérem válasszon!"),ViziPartner!$C$9,"")</f>
        <v/>
      </c>
      <c r="AJ109" s="60" t="str">
        <f>IF(AND($A109&lt;&gt;"",$A109&lt;&gt;"Kérem válasszon!"),ViziPartner!$C$8,"")</f>
        <v/>
      </c>
      <c r="AK109" s="60" t="str">
        <f>IF(AND($A109&lt;&gt;"",$A109&lt;&gt;"Kérem válasszon!"),ViziPartner!$C$73,"")</f>
        <v/>
      </c>
      <c r="AL109" s="107" t="str">
        <f>IF(AND($A109&lt;&gt;"",$A109&lt;&gt;"Kérem válasszon!"),ViziPartner!$C$74,"")</f>
        <v/>
      </c>
    </row>
    <row r="110" spans="2:38">
      <c r="B110" s="105"/>
      <c r="D110" s="107"/>
      <c r="E110" s="57" t="str">
        <f>IF(OR($A110="",$A110="Kérem válasszon!"),"",Jármű!#REF!)</f>
        <v/>
      </c>
      <c r="G110" s="60" t="str">
        <f t="shared" si="5"/>
        <v/>
      </c>
      <c r="H110" s="60" t="str">
        <f t="shared" si="6"/>
        <v/>
      </c>
      <c r="I110" s="60" t="str">
        <f t="shared" si="7"/>
        <v/>
      </c>
      <c r="J110" s="60" t="str">
        <f t="shared" si="8"/>
        <v/>
      </c>
      <c r="K110" s="60" t="str">
        <f t="shared" si="9"/>
        <v/>
      </c>
      <c r="AI110" s="60" t="str">
        <f>IF(AND($A110&lt;&gt;"",$A110&lt;&gt;"Kérem válasszon!"),ViziPartner!$C$9,"")</f>
        <v/>
      </c>
      <c r="AJ110" s="60" t="str">
        <f>IF(AND($A110&lt;&gt;"",$A110&lt;&gt;"Kérem válasszon!"),ViziPartner!$C$8,"")</f>
        <v/>
      </c>
      <c r="AK110" s="60" t="str">
        <f>IF(AND($A110&lt;&gt;"",$A110&lt;&gt;"Kérem válasszon!"),ViziPartner!$C$73,"")</f>
        <v/>
      </c>
      <c r="AL110" s="107" t="str">
        <f>IF(AND($A110&lt;&gt;"",$A110&lt;&gt;"Kérem válasszon!"),ViziPartner!$C$74,"")</f>
        <v/>
      </c>
    </row>
    <row r="111" spans="2:38">
      <c r="B111" s="105"/>
      <c r="D111" s="107"/>
      <c r="E111" s="57" t="str">
        <f>IF(OR($A111="",$A111="Kérem válasszon!"),"",Jármű!#REF!)</f>
        <v/>
      </c>
      <c r="G111" s="60" t="str">
        <f t="shared" si="5"/>
        <v/>
      </c>
      <c r="H111" s="60" t="str">
        <f t="shared" si="6"/>
        <v/>
      </c>
      <c r="I111" s="60" t="str">
        <f t="shared" si="7"/>
        <v/>
      </c>
      <c r="J111" s="60" t="str">
        <f t="shared" si="8"/>
        <v/>
      </c>
      <c r="K111" s="60" t="str">
        <f t="shared" si="9"/>
        <v/>
      </c>
      <c r="AI111" s="60" t="str">
        <f>IF(AND($A111&lt;&gt;"",$A111&lt;&gt;"Kérem válasszon!"),ViziPartner!$C$9,"")</f>
        <v/>
      </c>
      <c r="AJ111" s="60" t="str">
        <f>IF(AND($A111&lt;&gt;"",$A111&lt;&gt;"Kérem válasszon!"),ViziPartner!$C$8,"")</f>
        <v/>
      </c>
      <c r="AK111" s="60" t="str">
        <f>IF(AND($A111&lt;&gt;"",$A111&lt;&gt;"Kérem válasszon!"),ViziPartner!$C$73,"")</f>
        <v/>
      </c>
      <c r="AL111" s="107" t="str">
        <f>IF(AND($A111&lt;&gt;"",$A111&lt;&gt;"Kérem válasszon!"),ViziPartner!$C$74,"")</f>
        <v/>
      </c>
    </row>
    <row r="112" spans="2:38">
      <c r="B112" s="105"/>
      <c r="D112" s="107"/>
      <c r="E112" s="57" t="str">
        <f>IF(OR($A112="",$A112="Kérem válasszon!"),"",Jármű!#REF!)</f>
        <v/>
      </c>
      <c r="G112" s="60" t="str">
        <f t="shared" si="5"/>
        <v/>
      </c>
      <c r="H112" s="60" t="str">
        <f t="shared" si="6"/>
        <v/>
      </c>
      <c r="I112" s="60" t="str">
        <f t="shared" si="7"/>
        <v/>
      </c>
      <c r="J112" s="60" t="str">
        <f t="shared" si="8"/>
        <v/>
      </c>
      <c r="K112" s="60" t="str">
        <f t="shared" si="9"/>
        <v/>
      </c>
      <c r="AI112" s="60" t="str">
        <f>IF(AND($A112&lt;&gt;"",$A112&lt;&gt;"Kérem válasszon!"),ViziPartner!$C$9,"")</f>
        <v/>
      </c>
      <c r="AJ112" s="60" t="str">
        <f>IF(AND($A112&lt;&gt;"",$A112&lt;&gt;"Kérem válasszon!"),ViziPartner!$C$8,"")</f>
        <v/>
      </c>
      <c r="AK112" s="60" t="str">
        <f>IF(AND($A112&lt;&gt;"",$A112&lt;&gt;"Kérem válasszon!"),ViziPartner!$C$73,"")</f>
        <v/>
      </c>
      <c r="AL112" s="107" t="str">
        <f>IF(AND($A112&lt;&gt;"",$A112&lt;&gt;"Kérem válasszon!"),ViziPartner!$C$74,"")</f>
        <v/>
      </c>
    </row>
    <row r="113" spans="2:38">
      <c r="B113" s="105"/>
      <c r="D113" s="107"/>
      <c r="E113" s="57" t="str">
        <f>IF(OR($A113="",$A113="Kérem válasszon!"),"",Jármű!#REF!)</f>
        <v/>
      </c>
      <c r="G113" s="60" t="str">
        <f t="shared" si="5"/>
        <v/>
      </c>
      <c r="H113" s="60" t="str">
        <f t="shared" si="6"/>
        <v/>
      </c>
      <c r="I113" s="60" t="str">
        <f t="shared" si="7"/>
        <v/>
      </c>
      <c r="J113" s="60" t="str">
        <f t="shared" si="8"/>
        <v/>
      </c>
      <c r="K113" s="60" t="str">
        <f t="shared" si="9"/>
        <v/>
      </c>
      <c r="AI113" s="60" t="str">
        <f>IF(AND($A113&lt;&gt;"",$A113&lt;&gt;"Kérem válasszon!"),ViziPartner!$C$9,"")</f>
        <v/>
      </c>
      <c r="AJ113" s="60" t="str">
        <f>IF(AND($A113&lt;&gt;"",$A113&lt;&gt;"Kérem válasszon!"),ViziPartner!$C$8,"")</f>
        <v/>
      </c>
      <c r="AK113" s="60" t="str">
        <f>IF(AND($A113&lt;&gt;"",$A113&lt;&gt;"Kérem válasszon!"),ViziPartner!$C$73,"")</f>
        <v/>
      </c>
      <c r="AL113" s="107" t="str">
        <f>IF(AND($A113&lt;&gt;"",$A113&lt;&gt;"Kérem válasszon!"),ViziPartner!$C$74,"")</f>
        <v/>
      </c>
    </row>
    <row r="114" spans="2:38">
      <c r="B114" s="105"/>
      <c r="D114" s="107"/>
      <c r="E114" s="57" t="str">
        <f>IF(OR($A114="",$A114="Kérem válasszon!"),"",Jármű!#REF!)</f>
        <v/>
      </c>
      <c r="G114" s="60" t="str">
        <f t="shared" si="5"/>
        <v/>
      </c>
      <c r="H114" s="60" t="str">
        <f t="shared" si="6"/>
        <v/>
      </c>
      <c r="I114" s="60" t="str">
        <f t="shared" si="7"/>
        <v/>
      </c>
      <c r="J114" s="60" t="str">
        <f t="shared" si="8"/>
        <v/>
      </c>
      <c r="K114" s="60" t="str">
        <f t="shared" si="9"/>
        <v/>
      </c>
      <c r="AI114" s="60" t="str">
        <f>IF(AND($A114&lt;&gt;"",$A114&lt;&gt;"Kérem válasszon!"),ViziPartner!$C$9,"")</f>
        <v/>
      </c>
      <c r="AJ114" s="60" t="str">
        <f>IF(AND($A114&lt;&gt;"",$A114&lt;&gt;"Kérem válasszon!"),ViziPartner!$C$8,"")</f>
        <v/>
      </c>
      <c r="AK114" s="60" t="str">
        <f>IF(AND($A114&lt;&gt;"",$A114&lt;&gt;"Kérem válasszon!"),ViziPartner!$C$73,"")</f>
        <v/>
      </c>
      <c r="AL114" s="107" t="str">
        <f>IF(AND($A114&lt;&gt;"",$A114&lt;&gt;"Kérem válasszon!"),ViziPartner!$C$74,"")</f>
        <v/>
      </c>
    </row>
    <row r="115" spans="2:38">
      <c r="B115" s="105"/>
      <c r="D115" s="107"/>
      <c r="E115" s="57" t="str">
        <f>IF(OR($A115="",$A115="Kérem válasszon!"),"",Jármű!#REF!)</f>
        <v/>
      </c>
      <c r="G115" s="60" t="str">
        <f t="shared" si="5"/>
        <v/>
      </c>
      <c r="H115" s="60" t="str">
        <f t="shared" si="6"/>
        <v/>
      </c>
      <c r="I115" s="60" t="str">
        <f t="shared" si="7"/>
        <v/>
      </c>
      <c r="J115" s="60" t="str">
        <f t="shared" si="8"/>
        <v/>
      </c>
      <c r="K115" s="60" t="str">
        <f t="shared" si="9"/>
        <v/>
      </c>
      <c r="AI115" s="60" t="str">
        <f>IF(AND($A115&lt;&gt;"",$A115&lt;&gt;"Kérem válasszon!"),ViziPartner!$C$9,"")</f>
        <v/>
      </c>
      <c r="AJ115" s="60" t="str">
        <f>IF(AND($A115&lt;&gt;"",$A115&lt;&gt;"Kérem válasszon!"),ViziPartner!$C$8,"")</f>
        <v/>
      </c>
      <c r="AK115" s="60" t="str">
        <f>IF(AND($A115&lt;&gt;"",$A115&lt;&gt;"Kérem válasszon!"),ViziPartner!$C$73,"")</f>
        <v/>
      </c>
      <c r="AL115" s="107" t="str">
        <f>IF(AND($A115&lt;&gt;"",$A115&lt;&gt;"Kérem válasszon!"),ViziPartner!$C$74,"")</f>
        <v/>
      </c>
    </row>
    <row r="116" spans="2:38">
      <c r="B116" s="105"/>
      <c r="D116" s="107"/>
      <c r="E116" s="57" t="str">
        <f>IF(OR($A116="",$A116="Kérem válasszon!"),"",Jármű!#REF!)</f>
        <v/>
      </c>
      <c r="G116" s="60" t="str">
        <f t="shared" si="5"/>
        <v/>
      </c>
      <c r="H116" s="60" t="str">
        <f t="shared" si="6"/>
        <v/>
      </c>
      <c r="I116" s="60" t="str">
        <f t="shared" si="7"/>
        <v/>
      </c>
      <c r="J116" s="60" t="str">
        <f t="shared" si="8"/>
        <v/>
      </c>
      <c r="K116" s="60" t="str">
        <f t="shared" si="9"/>
        <v/>
      </c>
      <c r="AI116" s="60" t="str">
        <f>IF(AND($A116&lt;&gt;"",$A116&lt;&gt;"Kérem válasszon!"),ViziPartner!$C$9,"")</f>
        <v/>
      </c>
      <c r="AJ116" s="60" t="str">
        <f>IF(AND($A116&lt;&gt;"",$A116&lt;&gt;"Kérem válasszon!"),ViziPartner!$C$8,"")</f>
        <v/>
      </c>
      <c r="AK116" s="60" t="str">
        <f>IF(AND($A116&lt;&gt;"",$A116&lt;&gt;"Kérem válasszon!"),ViziPartner!$C$73,"")</f>
        <v/>
      </c>
      <c r="AL116" s="107" t="str">
        <f>IF(AND($A116&lt;&gt;"",$A116&lt;&gt;"Kérem válasszon!"),ViziPartner!$C$74,"")</f>
        <v/>
      </c>
    </row>
    <row r="117" spans="2:38">
      <c r="B117" s="105"/>
      <c r="D117" s="107"/>
      <c r="E117" s="57" t="str">
        <f>IF(OR($A117="",$A117="Kérem válasszon!"),"",Jármű!#REF!)</f>
        <v/>
      </c>
      <c r="G117" s="60" t="str">
        <f t="shared" si="5"/>
        <v/>
      </c>
      <c r="H117" s="60" t="str">
        <f t="shared" si="6"/>
        <v/>
      </c>
      <c r="I117" s="60" t="str">
        <f t="shared" si="7"/>
        <v/>
      </c>
      <c r="J117" s="60" t="str">
        <f t="shared" si="8"/>
        <v/>
      </c>
      <c r="K117" s="60" t="str">
        <f t="shared" si="9"/>
        <v/>
      </c>
      <c r="AI117" s="60" t="str">
        <f>IF(AND($A117&lt;&gt;"",$A117&lt;&gt;"Kérem válasszon!"),ViziPartner!$C$9,"")</f>
        <v/>
      </c>
      <c r="AJ117" s="60" t="str">
        <f>IF(AND($A117&lt;&gt;"",$A117&lt;&gt;"Kérem válasszon!"),ViziPartner!$C$8,"")</f>
        <v/>
      </c>
      <c r="AK117" s="60" t="str">
        <f>IF(AND($A117&lt;&gt;"",$A117&lt;&gt;"Kérem válasszon!"),ViziPartner!$C$73,"")</f>
        <v/>
      </c>
      <c r="AL117" s="107" t="str">
        <f>IF(AND($A117&lt;&gt;"",$A117&lt;&gt;"Kérem válasszon!"),ViziPartner!$C$74,"")</f>
        <v/>
      </c>
    </row>
    <row r="118" spans="2:38">
      <c r="B118" s="105"/>
      <c r="D118" s="107"/>
      <c r="E118" s="57" t="str">
        <f>IF(OR($A118="",$A118="Kérem válasszon!"),"",Jármű!#REF!)</f>
        <v/>
      </c>
      <c r="G118" s="60" t="str">
        <f t="shared" si="5"/>
        <v/>
      </c>
      <c r="H118" s="60" t="str">
        <f t="shared" si="6"/>
        <v/>
      </c>
      <c r="I118" s="60" t="str">
        <f t="shared" si="7"/>
        <v/>
      </c>
      <c r="J118" s="60" t="str">
        <f t="shared" si="8"/>
        <v/>
      </c>
      <c r="K118" s="60" t="str">
        <f t="shared" si="9"/>
        <v/>
      </c>
      <c r="AI118" s="60" t="str">
        <f>IF(AND($A118&lt;&gt;"",$A118&lt;&gt;"Kérem válasszon!"),ViziPartner!$C$9,"")</f>
        <v/>
      </c>
      <c r="AJ118" s="60" t="str">
        <f>IF(AND($A118&lt;&gt;"",$A118&lt;&gt;"Kérem válasszon!"),ViziPartner!$C$8,"")</f>
        <v/>
      </c>
      <c r="AK118" s="60" t="str">
        <f>IF(AND($A118&lt;&gt;"",$A118&lt;&gt;"Kérem válasszon!"),ViziPartner!$C$73,"")</f>
        <v/>
      </c>
      <c r="AL118" s="107" t="str">
        <f>IF(AND($A118&lt;&gt;"",$A118&lt;&gt;"Kérem válasszon!"),ViziPartner!$C$74,"")</f>
        <v/>
      </c>
    </row>
    <row r="119" spans="2:38">
      <c r="B119" s="105"/>
      <c r="D119" s="107"/>
      <c r="E119" s="57" t="str">
        <f>IF(OR($A119="",$A119="Kérem válasszon!"),"",Jármű!#REF!)</f>
        <v/>
      </c>
      <c r="G119" s="60" t="str">
        <f t="shared" si="5"/>
        <v/>
      </c>
      <c r="H119" s="60" t="str">
        <f t="shared" si="6"/>
        <v/>
      </c>
      <c r="I119" s="60" t="str">
        <f t="shared" si="7"/>
        <v/>
      </c>
      <c r="J119" s="60" t="str">
        <f t="shared" si="8"/>
        <v/>
      </c>
      <c r="K119" s="60" t="str">
        <f t="shared" si="9"/>
        <v/>
      </c>
      <c r="AI119" s="60" t="str">
        <f>IF(AND($A119&lt;&gt;"",$A119&lt;&gt;"Kérem válasszon!"),ViziPartner!$C$9,"")</f>
        <v/>
      </c>
      <c r="AJ119" s="60" t="str">
        <f>IF(AND($A119&lt;&gt;"",$A119&lt;&gt;"Kérem válasszon!"),ViziPartner!$C$8,"")</f>
        <v/>
      </c>
      <c r="AK119" s="60" t="str">
        <f>IF(AND($A119&lt;&gt;"",$A119&lt;&gt;"Kérem válasszon!"),ViziPartner!$C$73,"")</f>
        <v/>
      </c>
      <c r="AL119" s="107" t="str">
        <f>IF(AND($A119&lt;&gt;"",$A119&lt;&gt;"Kérem válasszon!"),ViziPartner!$C$74,"")</f>
        <v/>
      </c>
    </row>
    <row r="120" spans="2:38">
      <c r="B120" s="105"/>
      <c r="D120" s="107"/>
      <c r="E120" s="57" t="str">
        <f>IF(OR($A120="",$A120="Kérem válasszon!"),"",Jármű!#REF!)</f>
        <v/>
      </c>
      <c r="G120" s="60" t="str">
        <f t="shared" si="5"/>
        <v/>
      </c>
      <c r="H120" s="60" t="str">
        <f t="shared" si="6"/>
        <v/>
      </c>
      <c r="I120" s="60" t="str">
        <f t="shared" si="7"/>
        <v/>
      </c>
      <c r="J120" s="60" t="str">
        <f t="shared" si="8"/>
        <v/>
      </c>
      <c r="K120" s="60" t="str">
        <f t="shared" si="9"/>
        <v/>
      </c>
      <c r="AI120" s="60" t="str">
        <f>IF(AND($A120&lt;&gt;"",$A120&lt;&gt;"Kérem válasszon!"),ViziPartner!$C$9,"")</f>
        <v/>
      </c>
      <c r="AJ120" s="60" t="str">
        <f>IF(AND($A120&lt;&gt;"",$A120&lt;&gt;"Kérem válasszon!"),ViziPartner!$C$8,"")</f>
        <v/>
      </c>
      <c r="AK120" s="60" t="str">
        <f>IF(AND($A120&lt;&gt;"",$A120&lt;&gt;"Kérem válasszon!"),ViziPartner!$C$73,"")</f>
        <v/>
      </c>
      <c r="AL120" s="107" t="str">
        <f>IF(AND($A120&lt;&gt;"",$A120&lt;&gt;"Kérem válasszon!"),ViziPartner!$C$74,"")</f>
        <v/>
      </c>
    </row>
    <row r="121" spans="2:38">
      <c r="B121" s="105"/>
      <c r="D121" s="107"/>
      <c r="E121" s="57" t="str">
        <f>IF(OR($A121="",$A121="Kérem válasszon!"),"",Jármű!#REF!)</f>
        <v/>
      </c>
      <c r="G121" s="60" t="str">
        <f t="shared" si="5"/>
        <v/>
      </c>
      <c r="H121" s="60" t="str">
        <f t="shared" si="6"/>
        <v/>
      </c>
      <c r="I121" s="60" t="str">
        <f t="shared" si="7"/>
        <v/>
      </c>
      <c r="J121" s="60" t="str">
        <f t="shared" si="8"/>
        <v/>
      </c>
      <c r="K121" s="60" t="str">
        <f t="shared" si="9"/>
        <v/>
      </c>
      <c r="AI121" s="60" t="str">
        <f>IF(AND($A121&lt;&gt;"",$A121&lt;&gt;"Kérem válasszon!"),ViziPartner!$C$9,"")</f>
        <v/>
      </c>
      <c r="AJ121" s="60" t="str">
        <f>IF(AND($A121&lt;&gt;"",$A121&lt;&gt;"Kérem válasszon!"),ViziPartner!$C$8,"")</f>
        <v/>
      </c>
      <c r="AK121" s="60" t="str">
        <f>IF(AND($A121&lt;&gt;"",$A121&lt;&gt;"Kérem válasszon!"),ViziPartner!$C$73,"")</f>
        <v/>
      </c>
      <c r="AL121" s="107" t="str">
        <f>IF(AND($A121&lt;&gt;"",$A121&lt;&gt;"Kérem válasszon!"),ViziPartner!$C$74,"")</f>
        <v/>
      </c>
    </row>
    <row r="122" spans="2:38">
      <c r="B122" s="105"/>
      <c r="D122" s="107"/>
      <c r="E122" s="57" t="str">
        <f>IF(OR($A122="",$A122="Kérem válasszon!"),"",Jármű!#REF!)</f>
        <v/>
      </c>
      <c r="G122" s="60" t="str">
        <f t="shared" si="5"/>
        <v/>
      </c>
      <c r="H122" s="60" t="str">
        <f t="shared" si="6"/>
        <v/>
      </c>
      <c r="I122" s="60" t="str">
        <f t="shared" si="7"/>
        <v/>
      </c>
      <c r="J122" s="60" t="str">
        <f t="shared" si="8"/>
        <v/>
      </c>
      <c r="K122" s="60" t="str">
        <f t="shared" si="9"/>
        <v/>
      </c>
      <c r="AI122" s="60" t="str">
        <f>IF(AND($A122&lt;&gt;"",$A122&lt;&gt;"Kérem válasszon!"),ViziPartner!$C$9,"")</f>
        <v/>
      </c>
      <c r="AJ122" s="60" t="str">
        <f>IF(AND($A122&lt;&gt;"",$A122&lt;&gt;"Kérem válasszon!"),ViziPartner!$C$8,"")</f>
        <v/>
      </c>
      <c r="AK122" s="60" t="str">
        <f>IF(AND($A122&lt;&gt;"",$A122&lt;&gt;"Kérem válasszon!"),ViziPartner!$C$73,"")</f>
        <v/>
      </c>
      <c r="AL122" s="107" t="str">
        <f>IF(AND($A122&lt;&gt;"",$A122&lt;&gt;"Kérem válasszon!"),ViziPartner!$C$74,"")</f>
        <v/>
      </c>
    </row>
    <row r="123" spans="2:38">
      <c r="B123" s="105"/>
      <c r="D123" s="107"/>
      <c r="E123" s="57" t="str">
        <f>IF(OR($A123="",$A123="Kérem válasszon!"),"",Jármű!#REF!)</f>
        <v/>
      </c>
      <c r="G123" s="60" t="str">
        <f t="shared" si="5"/>
        <v/>
      </c>
      <c r="H123" s="60" t="str">
        <f t="shared" si="6"/>
        <v/>
      </c>
      <c r="I123" s="60" t="str">
        <f t="shared" si="7"/>
        <v/>
      </c>
      <c r="J123" s="60" t="str">
        <f t="shared" si="8"/>
        <v/>
      </c>
      <c r="K123" s="60" t="str">
        <f t="shared" si="9"/>
        <v/>
      </c>
      <c r="AI123" s="60" t="str">
        <f>IF(AND($A123&lt;&gt;"",$A123&lt;&gt;"Kérem válasszon!"),ViziPartner!$C$9,"")</f>
        <v/>
      </c>
      <c r="AJ123" s="60" t="str">
        <f>IF(AND($A123&lt;&gt;"",$A123&lt;&gt;"Kérem válasszon!"),ViziPartner!$C$8,"")</f>
        <v/>
      </c>
      <c r="AK123" s="60" t="str">
        <f>IF(AND($A123&lt;&gt;"",$A123&lt;&gt;"Kérem válasszon!"),ViziPartner!$C$73,"")</f>
        <v/>
      </c>
      <c r="AL123" s="107" t="str">
        <f>IF(AND($A123&lt;&gt;"",$A123&lt;&gt;"Kérem válasszon!"),ViziPartner!$C$74,"")</f>
        <v/>
      </c>
    </row>
    <row r="124" spans="2:38">
      <c r="B124" s="105"/>
      <c r="D124" s="107"/>
      <c r="E124" s="57" t="str">
        <f>IF(OR($A124="",$A124="Kérem válasszon!"),"",Jármű!#REF!)</f>
        <v/>
      </c>
      <c r="G124" s="60" t="str">
        <f t="shared" si="5"/>
        <v/>
      </c>
      <c r="H124" s="60" t="str">
        <f t="shared" si="6"/>
        <v/>
      </c>
      <c r="I124" s="60" t="str">
        <f t="shared" si="7"/>
        <v/>
      </c>
      <c r="J124" s="60" t="str">
        <f t="shared" si="8"/>
        <v/>
      </c>
      <c r="K124" s="60" t="str">
        <f t="shared" si="9"/>
        <v/>
      </c>
      <c r="AI124" s="60" t="str">
        <f>IF(AND($A124&lt;&gt;"",$A124&lt;&gt;"Kérem válasszon!"),ViziPartner!$C$9,"")</f>
        <v/>
      </c>
      <c r="AJ124" s="60" t="str">
        <f>IF(AND($A124&lt;&gt;"",$A124&lt;&gt;"Kérem válasszon!"),ViziPartner!$C$8,"")</f>
        <v/>
      </c>
      <c r="AK124" s="60" t="str">
        <f>IF(AND($A124&lt;&gt;"",$A124&lt;&gt;"Kérem válasszon!"),ViziPartner!$C$73,"")</f>
        <v/>
      </c>
      <c r="AL124" s="107" t="str">
        <f>IF(AND($A124&lt;&gt;"",$A124&lt;&gt;"Kérem válasszon!"),ViziPartner!$C$74,"")</f>
        <v/>
      </c>
    </row>
    <row r="125" spans="2:38">
      <c r="B125" s="105"/>
      <c r="D125" s="107"/>
      <c r="E125" s="57" t="str">
        <f>IF(OR($A125="",$A125="Kérem válasszon!"),"",Jármű!#REF!)</f>
        <v/>
      </c>
      <c r="G125" s="60" t="str">
        <f t="shared" si="5"/>
        <v/>
      </c>
      <c r="H125" s="60" t="str">
        <f t="shared" si="6"/>
        <v/>
      </c>
      <c r="I125" s="60" t="str">
        <f t="shared" si="7"/>
        <v/>
      </c>
      <c r="J125" s="60" t="str">
        <f t="shared" si="8"/>
        <v/>
      </c>
      <c r="K125" s="60" t="str">
        <f t="shared" si="9"/>
        <v/>
      </c>
      <c r="AI125" s="60" t="str">
        <f>IF(AND($A125&lt;&gt;"",$A125&lt;&gt;"Kérem válasszon!"),ViziPartner!$C$9,"")</f>
        <v/>
      </c>
      <c r="AJ125" s="60" t="str">
        <f>IF(AND($A125&lt;&gt;"",$A125&lt;&gt;"Kérem válasszon!"),ViziPartner!$C$8,"")</f>
        <v/>
      </c>
      <c r="AK125" s="60" t="str">
        <f>IF(AND($A125&lt;&gt;"",$A125&lt;&gt;"Kérem válasszon!"),ViziPartner!$C$73,"")</f>
        <v/>
      </c>
      <c r="AL125" s="107" t="str">
        <f>IF(AND($A125&lt;&gt;"",$A125&lt;&gt;"Kérem válasszon!"),ViziPartner!$C$74,"")</f>
        <v/>
      </c>
    </row>
    <row r="126" spans="2:38">
      <c r="B126" s="105"/>
      <c r="D126" s="107"/>
      <c r="E126" s="57" t="str">
        <f>IF(OR($A126="",$A126="Kérem válasszon!"),"",Jármű!#REF!)</f>
        <v/>
      </c>
      <c r="G126" s="60" t="str">
        <f t="shared" si="5"/>
        <v/>
      </c>
      <c r="H126" s="60" t="str">
        <f t="shared" si="6"/>
        <v/>
      </c>
      <c r="I126" s="60" t="str">
        <f t="shared" si="7"/>
        <v/>
      </c>
      <c r="J126" s="60" t="str">
        <f t="shared" si="8"/>
        <v/>
      </c>
      <c r="K126" s="60" t="str">
        <f t="shared" si="9"/>
        <v/>
      </c>
      <c r="AI126" s="60" t="str">
        <f>IF(AND($A126&lt;&gt;"",$A126&lt;&gt;"Kérem válasszon!"),ViziPartner!$C$9,"")</f>
        <v/>
      </c>
      <c r="AJ126" s="60" t="str">
        <f>IF(AND($A126&lt;&gt;"",$A126&lt;&gt;"Kérem válasszon!"),ViziPartner!$C$8,"")</f>
        <v/>
      </c>
      <c r="AK126" s="60" t="str">
        <f>IF(AND($A126&lt;&gt;"",$A126&lt;&gt;"Kérem válasszon!"),ViziPartner!$C$73,"")</f>
        <v/>
      </c>
      <c r="AL126" s="107" t="str">
        <f>IF(AND($A126&lt;&gt;"",$A126&lt;&gt;"Kérem válasszon!"),ViziPartner!$C$74,"")</f>
        <v/>
      </c>
    </row>
    <row r="127" spans="2:38">
      <c r="B127" s="105"/>
      <c r="D127" s="107"/>
      <c r="E127" s="57" t="str">
        <f>IF(OR($A127="",$A127="Kérem válasszon!"),"",Jármű!#REF!)</f>
        <v/>
      </c>
      <c r="G127" s="60" t="str">
        <f t="shared" si="5"/>
        <v/>
      </c>
      <c r="H127" s="60" t="str">
        <f t="shared" si="6"/>
        <v/>
      </c>
      <c r="I127" s="60" t="str">
        <f t="shared" si="7"/>
        <v/>
      </c>
      <c r="J127" s="60" t="str">
        <f t="shared" si="8"/>
        <v/>
      </c>
      <c r="K127" s="60" t="str">
        <f t="shared" si="9"/>
        <v/>
      </c>
      <c r="AI127" s="60" t="str">
        <f>IF(AND($A127&lt;&gt;"",$A127&lt;&gt;"Kérem válasszon!"),ViziPartner!$C$9,"")</f>
        <v/>
      </c>
      <c r="AJ127" s="60" t="str">
        <f>IF(AND($A127&lt;&gt;"",$A127&lt;&gt;"Kérem válasszon!"),ViziPartner!$C$8,"")</f>
        <v/>
      </c>
      <c r="AK127" s="60" t="str">
        <f>IF(AND($A127&lt;&gt;"",$A127&lt;&gt;"Kérem válasszon!"),ViziPartner!$C$73,"")</f>
        <v/>
      </c>
      <c r="AL127" s="107" t="str">
        <f>IF(AND($A127&lt;&gt;"",$A127&lt;&gt;"Kérem válasszon!"),ViziPartner!$C$74,"")</f>
        <v/>
      </c>
    </row>
    <row r="128" spans="2:38">
      <c r="B128" s="105"/>
      <c r="D128" s="107"/>
      <c r="E128" s="57" t="str">
        <f>IF(OR($A128="",$A128="Kérem válasszon!"),"",Jármű!#REF!)</f>
        <v/>
      </c>
      <c r="G128" s="60" t="str">
        <f t="shared" si="5"/>
        <v/>
      </c>
      <c r="H128" s="60" t="str">
        <f t="shared" si="6"/>
        <v/>
      </c>
      <c r="I128" s="60" t="str">
        <f t="shared" si="7"/>
        <v/>
      </c>
      <c r="J128" s="60" t="str">
        <f t="shared" si="8"/>
        <v/>
      </c>
      <c r="K128" s="60" t="str">
        <f t="shared" si="9"/>
        <v/>
      </c>
      <c r="AI128" s="60" t="str">
        <f>IF(AND($A128&lt;&gt;"",$A128&lt;&gt;"Kérem válasszon!"),ViziPartner!$C$9,"")</f>
        <v/>
      </c>
      <c r="AJ128" s="60" t="str">
        <f>IF(AND($A128&lt;&gt;"",$A128&lt;&gt;"Kérem válasszon!"),ViziPartner!$C$8,"")</f>
        <v/>
      </c>
      <c r="AK128" s="60" t="str">
        <f>IF(AND($A128&lt;&gt;"",$A128&lt;&gt;"Kérem válasszon!"),ViziPartner!$C$73,"")</f>
        <v/>
      </c>
      <c r="AL128" s="107" t="str">
        <f>IF(AND($A128&lt;&gt;"",$A128&lt;&gt;"Kérem válasszon!"),ViziPartner!$C$74,"")</f>
        <v/>
      </c>
    </row>
    <row r="129" spans="2:38">
      <c r="B129" s="105"/>
      <c r="D129" s="107"/>
      <c r="E129" s="57" t="str">
        <f>IF(OR($A129="",$A129="Kérem válasszon!"),"",Jármű!#REF!)</f>
        <v/>
      </c>
      <c r="G129" s="60" t="str">
        <f t="shared" si="5"/>
        <v/>
      </c>
      <c r="H129" s="60" t="str">
        <f t="shared" si="6"/>
        <v/>
      </c>
      <c r="I129" s="60" t="str">
        <f t="shared" si="7"/>
        <v/>
      </c>
      <c r="J129" s="60" t="str">
        <f t="shared" si="8"/>
        <v/>
      </c>
      <c r="K129" s="60" t="str">
        <f t="shared" si="9"/>
        <v/>
      </c>
      <c r="AI129" s="60" t="str">
        <f>IF(AND($A129&lt;&gt;"",$A129&lt;&gt;"Kérem válasszon!"),ViziPartner!$C$9,"")</f>
        <v/>
      </c>
      <c r="AJ129" s="60" t="str">
        <f>IF(AND($A129&lt;&gt;"",$A129&lt;&gt;"Kérem válasszon!"),ViziPartner!$C$8,"")</f>
        <v/>
      </c>
      <c r="AK129" s="60" t="str">
        <f>IF(AND($A129&lt;&gt;"",$A129&lt;&gt;"Kérem válasszon!"),ViziPartner!$C$73,"")</f>
        <v/>
      </c>
      <c r="AL129" s="107" t="str">
        <f>IF(AND($A129&lt;&gt;"",$A129&lt;&gt;"Kérem válasszon!"),ViziPartner!$C$74,"")</f>
        <v/>
      </c>
    </row>
    <row r="130" spans="2:38">
      <c r="B130" s="105"/>
      <c r="D130" s="107"/>
      <c r="E130" s="57" t="str">
        <f>IF(OR($A130="",$A130="Kérem válasszon!"),"",Jármű!#REF!)</f>
        <v/>
      </c>
      <c r="G130" s="60" t="str">
        <f t="shared" ref="G130:G193" si="10">IFERROR(VLOOKUP($F130,BerTábla,2,0),"")</f>
        <v/>
      </c>
      <c r="H130" s="60" t="str">
        <f t="shared" ref="H130:H193" si="11">IFERROR(VLOOKUP($F130,BerTábla,3,0),"")</f>
        <v/>
      </c>
      <c r="I130" s="60" t="str">
        <f t="shared" ref="I130:I193" si="12">IFERROR(VLOOKUP($F130,BerTábla,4,0),"")</f>
        <v/>
      </c>
      <c r="J130" s="60" t="str">
        <f t="shared" si="8"/>
        <v/>
      </c>
      <c r="K130" s="60" t="str">
        <f t="shared" si="9"/>
        <v/>
      </c>
      <c r="AI130" s="60" t="str">
        <f>IF(AND($A130&lt;&gt;"",$A130&lt;&gt;"Kérem válasszon!"),ViziPartner!$C$9,"")</f>
        <v/>
      </c>
      <c r="AJ130" s="60" t="str">
        <f>IF(AND($A130&lt;&gt;"",$A130&lt;&gt;"Kérem válasszon!"),ViziPartner!$C$8,"")</f>
        <v/>
      </c>
      <c r="AK130" s="60" t="str">
        <f>IF(AND($A130&lt;&gt;"",$A130&lt;&gt;"Kérem válasszon!"),ViziPartner!$C$73,"")</f>
        <v/>
      </c>
      <c r="AL130" s="107" t="str">
        <f>IF(AND($A130&lt;&gt;"",$A130&lt;&gt;"Kérem válasszon!"),ViziPartner!$C$74,"")</f>
        <v/>
      </c>
    </row>
    <row r="131" spans="2:38">
      <c r="B131" s="105"/>
      <c r="D131" s="107"/>
      <c r="E131" s="57" t="str">
        <f>IF(OR($A131="",$A131="Kérem válasszon!"),"",Jármű!#REF!)</f>
        <v/>
      </c>
      <c r="G131" s="60" t="str">
        <f t="shared" si="10"/>
        <v/>
      </c>
      <c r="H131" s="60" t="str">
        <f t="shared" si="11"/>
        <v/>
      </c>
      <c r="I131" s="60" t="str">
        <f t="shared" si="12"/>
        <v/>
      </c>
      <c r="J131" s="60" t="str">
        <f t="shared" ref="J131:J194" si="13">IF(AND($C131&lt;&gt;"",$C131&lt;&gt;"Kérem válasszon!"),"Üzemelő","")</f>
        <v/>
      </c>
      <c r="K131" s="60" t="str">
        <f t="shared" ref="K131:K194" si="14">IF(AND($C131&lt;&gt;"",$C131&lt;&gt;"Kérem válasszon!"),1,"")</f>
        <v/>
      </c>
      <c r="AI131" s="60" t="str">
        <f>IF(AND($A131&lt;&gt;"",$A131&lt;&gt;"Kérem válasszon!"),ViziPartner!$C$9,"")</f>
        <v/>
      </c>
      <c r="AJ131" s="60" t="str">
        <f>IF(AND($A131&lt;&gt;"",$A131&lt;&gt;"Kérem válasszon!"),ViziPartner!$C$8,"")</f>
        <v/>
      </c>
      <c r="AK131" s="60" t="str">
        <f>IF(AND($A131&lt;&gt;"",$A131&lt;&gt;"Kérem válasszon!"),ViziPartner!$C$73,"")</f>
        <v/>
      </c>
      <c r="AL131" s="107" t="str">
        <f>IF(AND($A131&lt;&gt;"",$A131&lt;&gt;"Kérem válasszon!"),ViziPartner!$C$74,"")</f>
        <v/>
      </c>
    </row>
    <row r="132" spans="2:38">
      <c r="B132" s="105"/>
      <c r="D132" s="107"/>
      <c r="E132" s="57" t="str">
        <f>IF(OR($A132="",$A132="Kérem válasszon!"),"",Jármű!#REF!)</f>
        <v/>
      </c>
      <c r="G132" s="60" t="str">
        <f t="shared" si="10"/>
        <v/>
      </c>
      <c r="H132" s="60" t="str">
        <f t="shared" si="11"/>
        <v/>
      </c>
      <c r="I132" s="60" t="str">
        <f t="shared" si="12"/>
        <v/>
      </c>
      <c r="J132" s="60" t="str">
        <f t="shared" si="13"/>
        <v/>
      </c>
      <c r="K132" s="60" t="str">
        <f t="shared" si="14"/>
        <v/>
      </c>
      <c r="AI132" s="60" t="str">
        <f>IF(AND($A132&lt;&gt;"",$A132&lt;&gt;"Kérem válasszon!"),ViziPartner!$C$9,"")</f>
        <v/>
      </c>
      <c r="AJ132" s="60" t="str">
        <f>IF(AND($A132&lt;&gt;"",$A132&lt;&gt;"Kérem válasszon!"),ViziPartner!$C$8,"")</f>
        <v/>
      </c>
      <c r="AK132" s="60" t="str">
        <f>IF(AND($A132&lt;&gt;"",$A132&lt;&gt;"Kérem válasszon!"),ViziPartner!$C$73,"")</f>
        <v/>
      </c>
      <c r="AL132" s="107" t="str">
        <f>IF(AND($A132&lt;&gt;"",$A132&lt;&gt;"Kérem válasszon!"),ViziPartner!$C$74,"")</f>
        <v/>
      </c>
    </row>
    <row r="133" spans="2:38">
      <c r="B133" s="105"/>
      <c r="D133" s="107"/>
      <c r="E133" s="57" t="str">
        <f>IF(OR($A133="",$A133="Kérem válasszon!"),"",Jármű!#REF!)</f>
        <v/>
      </c>
      <c r="G133" s="60" t="str">
        <f t="shared" si="10"/>
        <v/>
      </c>
      <c r="H133" s="60" t="str">
        <f t="shared" si="11"/>
        <v/>
      </c>
      <c r="I133" s="60" t="str">
        <f t="shared" si="12"/>
        <v/>
      </c>
      <c r="J133" s="60" t="str">
        <f t="shared" si="13"/>
        <v/>
      </c>
      <c r="K133" s="60" t="str">
        <f t="shared" si="14"/>
        <v/>
      </c>
      <c r="AI133" s="60" t="str">
        <f>IF(AND($A133&lt;&gt;"",$A133&lt;&gt;"Kérem válasszon!"),ViziPartner!$C$9,"")</f>
        <v/>
      </c>
      <c r="AJ133" s="60" t="str">
        <f>IF(AND($A133&lt;&gt;"",$A133&lt;&gt;"Kérem válasszon!"),ViziPartner!$C$8,"")</f>
        <v/>
      </c>
      <c r="AK133" s="60" t="str">
        <f>IF(AND($A133&lt;&gt;"",$A133&lt;&gt;"Kérem válasszon!"),ViziPartner!$C$73,"")</f>
        <v/>
      </c>
      <c r="AL133" s="107" t="str">
        <f>IF(AND($A133&lt;&gt;"",$A133&lt;&gt;"Kérem válasszon!"),ViziPartner!$C$74,"")</f>
        <v/>
      </c>
    </row>
    <row r="134" spans="2:38">
      <c r="B134" s="105"/>
      <c r="D134" s="107"/>
      <c r="E134" s="57" t="str">
        <f>IF(OR($A134="",$A134="Kérem válasszon!"),"",Jármű!#REF!)</f>
        <v/>
      </c>
      <c r="G134" s="60" t="str">
        <f t="shared" si="10"/>
        <v/>
      </c>
      <c r="H134" s="60" t="str">
        <f t="shared" si="11"/>
        <v/>
      </c>
      <c r="I134" s="60" t="str">
        <f t="shared" si="12"/>
        <v/>
      </c>
      <c r="J134" s="60" t="str">
        <f t="shared" si="13"/>
        <v/>
      </c>
      <c r="K134" s="60" t="str">
        <f t="shared" si="14"/>
        <v/>
      </c>
      <c r="AI134" s="60" t="str">
        <f>IF(AND($A134&lt;&gt;"",$A134&lt;&gt;"Kérem válasszon!"),ViziPartner!$C$9,"")</f>
        <v/>
      </c>
      <c r="AJ134" s="60" t="str">
        <f>IF(AND($A134&lt;&gt;"",$A134&lt;&gt;"Kérem válasszon!"),ViziPartner!$C$8,"")</f>
        <v/>
      </c>
      <c r="AK134" s="60" t="str">
        <f>IF(AND($A134&lt;&gt;"",$A134&lt;&gt;"Kérem válasszon!"),ViziPartner!$C$73,"")</f>
        <v/>
      </c>
      <c r="AL134" s="107" t="str">
        <f>IF(AND($A134&lt;&gt;"",$A134&lt;&gt;"Kérem válasszon!"),ViziPartner!$C$74,"")</f>
        <v/>
      </c>
    </row>
    <row r="135" spans="2:38">
      <c r="B135" s="105"/>
      <c r="D135" s="107"/>
      <c r="E135" s="57" t="str">
        <f>IF(OR($A135="",$A135="Kérem válasszon!"),"",Jármű!#REF!)</f>
        <v/>
      </c>
      <c r="G135" s="60" t="str">
        <f t="shared" si="10"/>
        <v/>
      </c>
      <c r="H135" s="60" t="str">
        <f t="shared" si="11"/>
        <v/>
      </c>
      <c r="I135" s="60" t="str">
        <f t="shared" si="12"/>
        <v/>
      </c>
      <c r="J135" s="60" t="str">
        <f t="shared" si="13"/>
        <v/>
      </c>
      <c r="K135" s="60" t="str">
        <f t="shared" si="14"/>
        <v/>
      </c>
      <c r="AI135" s="60" t="str">
        <f>IF(AND($A135&lt;&gt;"",$A135&lt;&gt;"Kérem válasszon!"),ViziPartner!$C$9,"")</f>
        <v/>
      </c>
      <c r="AJ135" s="60" t="str">
        <f>IF(AND($A135&lt;&gt;"",$A135&lt;&gt;"Kérem válasszon!"),ViziPartner!$C$8,"")</f>
        <v/>
      </c>
      <c r="AK135" s="60" t="str">
        <f>IF(AND($A135&lt;&gt;"",$A135&lt;&gt;"Kérem válasszon!"),ViziPartner!$C$73,"")</f>
        <v/>
      </c>
      <c r="AL135" s="107" t="str">
        <f>IF(AND($A135&lt;&gt;"",$A135&lt;&gt;"Kérem válasszon!"),ViziPartner!$C$74,"")</f>
        <v/>
      </c>
    </row>
    <row r="136" spans="2:38">
      <c r="B136" s="105"/>
      <c r="D136" s="107"/>
      <c r="E136" s="57" t="str">
        <f>IF(OR($A136="",$A136="Kérem válasszon!"),"",Jármű!#REF!)</f>
        <v/>
      </c>
      <c r="G136" s="60" t="str">
        <f t="shared" si="10"/>
        <v/>
      </c>
      <c r="H136" s="60" t="str">
        <f t="shared" si="11"/>
        <v/>
      </c>
      <c r="I136" s="60" t="str">
        <f t="shared" si="12"/>
        <v/>
      </c>
      <c r="J136" s="60" t="str">
        <f t="shared" si="13"/>
        <v/>
      </c>
      <c r="K136" s="60" t="str">
        <f t="shared" si="14"/>
        <v/>
      </c>
      <c r="AI136" s="60" t="str">
        <f>IF(AND($A136&lt;&gt;"",$A136&lt;&gt;"Kérem válasszon!"),ViziPartner!$C$9,"")</f>
        <v/>
      </c>
      <c r="AJ136" s="60" t="str">
        <f>IF(AND($A136&lt;&gt;"",$A136&lt;&gt;"Kérem válasszon!"),ViziPartner!$C$8,"")</f>
        <v/>
      </c>
      <c r="AK136" s="60" t="str">
        <f>IF(AND($A136&lt;&gt;"",$A136&lt;&gt;"Kérem válasszon!"),ViziPartner!$C$73,"")</f>
        <v/>
      </c>
      <c r="AL136" s="107" t="str">
        <f>IF(AND($A136&lt;&gt;"",$A136&lt;&gt;"Kérem válasszon!"),ViziPartner!$C$74,"")</f>
        <v/>
      </c>
    </row>
    <row r="137" spans="2:38">
      <c r="B137" s="105"/>
      <c r="D137" s="107"/>
      <c r="E137" s="57" t="str">
        <f>IF(OR($A137="",$A137="Kérem válasszon!"),"",Jármű!#REF!)</f>
        <v/>
      </c>
      <c r="G137" s="60" t="str">
        <f t="shared" si="10"/>
        <v/>
      </c>
      <c r="H137" s="60" t="str">
        <f t="shared" si="11"/>
        <v/>
      </c>
      <c r="I137" s="60" t="str">
        <f t="shared" si="12"/>
        <v/>
      </c>
      <c r="J137" s="60" t="str">
        <f t="shared" si="13"/>
        <v/>
      </c>
      <c r="K137" s="60" t="str">
        <f t="shared" si="14"/>
        <v/>
      </c>
      <c r="AI137" s="60" t="str">
        <f>IF(AND($A137&lt;&gt;"",$A137&lt;&gt;"Kérem válasszon!"),ViziPartner!$C$9,"")</f>
        <v/>
      </c>
      <c r="AJ137" s="60" t="str">
        <f>IF(AND($A137&lt;&gt;"",$A137&lt;&gt;"Kérem válasszon!"),ViziPartner!$C$8,"")</f>
        <v/>
      </c>
      <c r="AK137" s="60" t="str">
        <f>IF(AND($A137&lt;&gt;"",$A137&lt;&gt;"Kérem válasszon!"),ViziPartner!$C$73,"")</f>
        <v/>
      </c>
      <c r="AL137" s="107" t="str">
        <f>IF(AND($A137&lt;&gt;"",$A137&lt;&gt;"Kérem válasszon!"),ViziPartner!$C$74,"")</f>
        <v/>
      </c>
    </row>
    <row r="138" spans="2:38">
      <c r="B138" s="105"/>
      <c r="D138" s="107"/>
      <c r="E138" s="57" t="str">
        <f>IF(OR($A138="",$A138="Kérem válasszon!"),"",Jármű!#REF!)</f>
        <v/>
      </c>
      <c r="G138" s="60" t="str">
        <f t="shared" si="10"/>
        <v/>
      </c>
      <c r="H138" s="60" t="str">
        <f t="shared" si="11"/>
        <v/>
      </c>
      <c r="I138" s="60" t="str">
        <f t="shared" si="12"/>
        <v/>
      </c>
      <c r="J138" s="60" t="str">
        <f t="shared" si="13"/>
        <v/>
      </c>
      <c r="K138" s="60" t="str">
        <f t="shared" si="14"/>
        <v/>
      </c>
      <c r="AI138" s="60" t="str">
        <f>IF(AND($A138&lt;&gt;"",$A138&lt;&gt;"Kérem válasszon!"),ViziPartner!$C$9,"")</f>
        <v/>
      </c>
      <c r="AJ138" s="60" t="str">
        <f>IF(AND($A138&lt;&gt;"",$A138&lt;&gt;"Kérem válasszon!"),ViziPartner!$C$8,"")</f>
        <v/>
      </c>
      <c r="AK138" s="60" t="str">
        <f>IF(AND($A138&lt;&gt;"",$A138&lt;&gt;"Kérem válasszon!"),ViziPartner!$C$73,"")</f>
        <v/>
      </c>
      <c r="AL138" s="107" t="str">
        <f>IF(AND($A138&lt;&gt;"",$A138&lt;&gt;"Kérem válasszon!"),ViziPartner!$C$74,"")</f>
        <v/>
      </c>
    </row>
    <row r="139" spans="2:38">
      <c r="B139" s="105"/>
      <c r="D139" s="107"/>
      <c r="E139" s="57" t="str">
        <f>IF(OR($A139="",$A139="Kérem válasszon!"),"",Jármű!#REF!)</f>
        <v/>
      </c>
      <c r="G139" s="60" t="str">
        <f t="shared" si="10"/>
        <v/>
      </c>
      <c r="H139" s="60" t="str">
        <f t="shared" si="11"/>
        <v/>
      </c>
      <c r="I139" s="60" t="str">
        <f t="shared" si="12"/>
        <v/>
      </c>
      <c r="J139" s="60" t="str">
        <f t="shared" si="13"/>
        <v/>
      </c>
      <c r="K139" s="60" t="str">
        <f t="shared" si="14"/>
        <v/>
      </c>
      <c r="AI139" s="60" t="str">
        <f>IF(AND($A139&lt;&gt;"",$A139&lt;&gt;"Kérem válasszon!"),ViziPartner!$C$9,"")</f>
        <v/>
      </c>
      <c r="AJ139" s="60" t="str">
        <f>IF(AND($A139&lt;&gt;"",$A139&lt;&gt;"Kérem válasszon!"),ViziPartner!$C$8,"")</f>
        <v/>
      </c>
      <c r="AK139" s="60" t="str">
        <f>IF(AND($A139&lt;&gt;"",$A139&lt;&gt;"Kérem válasszon!"),ViziPartner!$C$73,"")</f>
        <v/>
      </c>
      <c r="AL139" s="107" t="str">
        <f>IF(AND($A139&lt;&gt;"",$A139&lt;&gt;"Kérem válasszon!"),ViziPartner!$C$74,"")</f>
        <v/>
      </c>
    </row>
    <row r="140" spans="2:38">
      <c r="B140" s="105"/>
      <c r="D140" s="107"/>
      <c r="E140" s="57" t="str">
        <f>IF(OR($A140="",$A140="Kérem válasszon!"),"",Jármű!#REF!)</f>
        <v/>
      </c>
      <c r="G140" s="60" t="str">
        <f t="shared" si="10"/>
        <v/>
      </c>
      <c r="H140" s="60" t="str">
        <f t="shared" si="11"/>
        <v/>
      </c>
      <c r="I140" s="60" t="str">
        <f t="shared" si="12"/>
        <v/>
      </c>
      <c r="J140" s="60" t="str">
        <f t="shared" si="13"/>
        <v/>
      </c>
      <c r="K140" s="60" t="str">
        <f t="shared" si="14"/>
        <v/>
      </c>
      <c r="AI140" s="60" t="str">
        <f>IF(AND($A140&lt;&gt;"",$A140&lt;&gt;"Kérem válasszon!"),ViziPartner!$C$9,"")</f>
        <v/>
      </c>
      <c r="AJ140" s="60" t="str">
        <f>IF(AND($A140&lt;&gt;"",$A140&lt;&gt;"Kérem válasszon!"),ViziPartner!$C$8,"")</f>
        <v/>
      </c>
      <c r="AK140" s="60" t="str">
        <f>IF(AND($A140&lt;&gt;"",$A140&lt;&gt;"Kérem válasszon!"),ViziPartner!$C$73,"")</f>
        <v/>
      </c>
      <c r="AL140" s="107" t="str">
        <f>IF(AND($A140&lt;&gt;"",$A140&lt;&gt;"Kérem válasszon!"),ViziPartner!$C$74,"")</f>
        <v/>
      </c>
    </row>
    <row r="141" spans="2:38">
      <c r="B141" s="105"/>
      <c r="D141" s="107"/>
      <c r="E141" s="57" t="str">
        <f>IF(OR($A141="",$A141="Kérem válasszon!"),"",Jármű!#REF!)</f>
        <v/>
      </c>
      <c r="G141" s="60" t="str">
        <f t="shared" si="10"/>
        <v/>
      </c>
      <c r="H141" s="60" t="str">
        <f t="shared" si="11"/>
        <v/>
      </c>
      <c r="I141" s="60" t="str">
        <f t="shared" si="12"/>
        <v/>
      </c>
      <c r="J141" s="60" t="str">
        <f t="shared" si="13"/>
        <v/>
      </c>
      <c r="K141" s="60" t="str">
        <f t="shared" si="14"/>
        <v/>
      </c>
      <c r="AI141" s="60" t="str">
        <f>IF(AND($A141&lt;&gt;"",$A141&lt;&gt;"Kérem válasszon!"),ViziPartner!$C$9,"")</f>
        <v/>
      </c>
      <c r="AJ141" s="60" t="str">
        <f>IF(AND($A141&lt;&gt;"",$A141&lt;&gt;"Kérem válasszon!"),ViziPartner!$C$8,"")</f>
        <v/>
      </c>
      <c r="AK141" s="60" t="str">
        <f>IF(AND($A141&lt;&gt;"",$A141&lt;&gt;"Kérem válasszon!"),ViziPartner!$C$73,"")</f>
        <v/>
      </c>
      <c r="AL141" s="107" t="str">
        <f>IF(AND($A141&lt;&gt;"",$A141&lt;&gt;"Kérem válasszon!"),ViziPartner!$C$74,"")</f>
        <v/>
      </c>
    </row>
    <row r="142" spans="2:38">
      <c r="B142" s="105"/>
      <c r="D142" s="107"/>
      <c r="E142" s="57" t="str">
        <f>IF(OR($A142="",$A142="Kérem válasszon!"),"",Jármű!#REF!)</f>
        <v/>
      </c>
      <c r="G142" s="60" t="str">
        <f t="shared" si="10"/>
        <v/>
      </c>
      <c r="H142" s="60" t="str">
        <f t="shared" si="11"/>
        <v/>
      </c>
      <c r="I142" s="60" t="str">
        <f t="shared" si="12"/>
        <v/>
      </c>
      <c r="J142" s="60" t="str">
        <f t="shared" si="13"/>
        <v/>
      </c>
      <c r="K142" s="60" t="str">
        <f t="shared" si="14"/>
        <v/>
      </c>
      <c r="AI142" s="60" t="str">
        <f>IF(AND($A142&lt;&gt;"",$A142&lt;&gt;"Kérem válasszon!"),ViziPartner!$C$9,"")</f>
        <v/>
      </c>
      <c r="AJ142" s="60" t="str">
        <f>IF(AND($A142&lt;&gt;"",$A142&lt;&gt;"Kérem válasszon!"),ViziPartner!$C$8,"")</f>
        <v/>
      </c>
      <c r="AK142" s="60" t="str">
        <f>IF(AND($A142&lt;&gt;"",$A142&lt;&gt;"Kérem válasszon!"),ViziPartner!$C$73,"")</f>
        <v/>
      </c>
      <c r="AL142" s="107" t="str">
        <f>IF(AND($A142&lt;&gt;"",$A142&lt;&gt;"Kérem válasszon!"),ViziPartner!$C$74,"")</f>
        <v/>
      </c>
    </row>
    <row r="143" spans="2:38">
      <c r="B143" s="105"/>
      <c r="D143" s="107"/>
      <c r="E143" s="57" t="str">
        <f>IF(OR($A143="",$A143="Kérem válasszon!"),"",Jármű!#REF!)</f>
        <v/>
      </c>
      <c r="G143" s="60" t="str">
        <f t="shared" si="10"/>
        <v/>
      </c>
      <c r="H143" s="60" t="str">
        <f t="shared" si="11"/>
        <v/>
      </c>
      <c r="I143" s="60" t="str">
        <f t="shared" si="12"/>
        <v/>
      </c>
      <c r="J143" s="60" t="str">
        <f t="shared" si="13"/>
        <v/>
      </c>
      <c r="K143" s="60" t="str">
        <f t="shared" si="14"/>
        <v/>
      </c>
      <c r="AI143" s="60" t="str">
        <f>IF(AND($A143&lt;&gt;"",$A143&lt;&gt;"Kérem válasszon!"),ViziPartner!$C$9,"")</f>
        <v/>
      </c>
      <c r="AJ143" s="60" t="str">
        <f>IF(AND($A143&lt;&gt;"",$A143&lt;&gt;"Kérem válasszon!"),ViziPartner!$C$8,"")</f>
        <v/>
      </c>
      <c r="AK143" s="60" t="str">
        <f>IF(AND($A143&lt;&gt;"",$A143&lt;&gt;"Kérem válasszon!"),ViziPartner!$C$73,"")</f>
        <v/>
      </c>
      <c r="AL143" s="107" t="str">
        <f>IF(AND($A143&lt;&gt;"",$A143&lt;&gt;"Kérem válasszon!"),ViziPartner!$C$74,"")</f>
        <v/>
      </c>
    </row>
    <row r="144" spans="2:38">
      <c r="B144" s="105"/>
      <c r="D144" s="107"/>
      <c r="E144" s="57" t="str">
        <f>IF(OR($A144="",$A144="Kérem válasszon!"),"",Jármű!#REF!)</f>
        <v/>
      </c>
      <c r="G144" s="60" t="str">
        <f t="shared" si="10"/>
        <v/>
      </c>
      <c r="H144" s="60" t="str">
        <f t="shared" si="11"/>
        <v/>
      </c>
      <c r="I144" s="60" t="str">
        <f t="shared" si="12"/>
        <v/>
      </c>
      <c r="J144" s="60" t="str">
        <f t="shared" si="13"/>
        <v/>
      </c>
      <c r="K144" s="60" t="str">
        <f t="shared" si="14"/>
        <v/>
      </c>
      <c r="AI144" s="60" t="str">
        <f>IF(AND($A144&lt;&gt;"",$A144&lt;&gt;"Kérem válasszon!"),ViziPartner!$C$9,"")</f>
        <v/>
      </c>
      <c r="AJ144" s="60" t="str">
        <f>IF(AND($A144&lt;&gt;"",$A144&lt;&gt;"Kérem válasszon!"),ViziPartner!$C$8,"")</f>
        <v/>
      </c>
      <c r="AK144" s="60" t="str">
        <f>IF(AND($A144&lt;&gt;"",$A144&lt;&gt;"Kérem válasszon!"),ViziPartner!$C$73,"")</f>
        <v/>
      </c>
      <c r="AL144" s="107" t="str">
        <f>IF(AND($A144&lt;&gt;"",$A144&lt;&gt;"Kérem válasszon!"),ViziPartner!$C$74,"")</f>
        <v/>
      </c>
    </row>
    <row r="145" spans="2:38">
      <c r="B145" s="105"/>
      <c r="D145" s="107"/>
      <c r="E145" s="57" t="str">
        <f>IF(OR($A145="",$A145="Kérem válasszon!"),"",Jármű!#REF!)</f>
        <v/>
      </c>
      <c r="G145" s="60" t="str">
        <f t="shared" si="10"/>
        <v/>
      </c>
      <c r="H145" s="60" t="str">
        <f t="shared" si="11"/>
        <v/>
      </c>
      <c r="I145" s="60" t="str">
        <f t="shared" si="12"/>
        <v/>
      </c>
      <c r="J145" s="60" t="str">
        <f t="shared" si="13"/>
        <v/>
      </c>
      <c r="K145" s="60" t="str">
        <f t="shared" si="14"/>
        <v/>
      </c>
      <c r="AI145" s="60" t="str">
        <f>IF(AND($A145&lt;&gt;"",$A145&lt;&gt;"Kérem válasszon!"),ViziPartner!$C$9,"")</f>
        <v/>
      </c>
      <c r="AJ145" s="60" t="str">
        <f>IF(AND($A145&lt;&gt;"",$A145&lt;&gt;"Kérem válasszon!"),ViziPartner!$C$8,"")</f>
        <v/>
      </c>
      <c r="AK145" s="60" t="str">
        <f>IF(AND($A145&lt;&gt;"",$A145&lt;&gt;"Kérem válasszon!"),ViziPartner!$C$73,"")</f>
        <v/>
      </c>
      <c r="AL145" s="107" t="str">
        <f>IF(AND($A145&lt;&gt;"",$A145&lt;&gt;"Kérem válasszon!"),ViziPartner!$C$74,"")</f>
        <v/>
      </c>
    </row>
    <row r="146" spans="2:38">
      <c r="B146" s="105"/>
      <c r="D146" s="107"/>
      <c r="E146" s="57" t="str">
        <f>IF(OR($A146="",$A146="Kérem válasszon!"),"",Jármű!#REF!)</f>
        <v/>
      </c>
      <c r="G146" s="60" t="str">
        <f t="shared" si="10"/>
        <v/>
      </c>
      <c r="H146" s="60" t="str">
        <f t="shared" si="11"/>
        <v/>
      </c>
      <c r="I146" s="60" t="str">
        <f t="shared" si="12"/>
        <v/>
      </c>
      <c r="J146" s="60" t="str">
        <f t="shared" si="13"/>
        <v/>
      </c>
      <c r="K146" s="60" t="str">
        <f t="shared" si="14"/>
        <v/>
      </c>
      <c r="AI146" s="60" t="str">
        <f>IF(AND($A146&lt;&gt;"",$A146&lt;&gt;"Kérem válasszon!"),ViziPartner!$C$9,"")</f>
        <v/>
      </c>
      <c r="AJ146" s="60" t="str">
        <f>IF(AND($A146&lt;&gt;"",$A146&lt;&gt;"Kérem válasszon!"),ViziPartner!$C$8,"")</f>
        <v/>
      </c>
      <c r="AK146" s="60" t="str">
        <f>IF(AND($A146&lt;&gt;"",$A146&lt;&gt;"Kérem válasszon!"),ViziPartner!$C$73,"")</f>
        <v/>
      </c>
      <c r="AL146" s="107" t="str">
        <f>IF(AND($A146&lt;&gt;"",$A146&lt;&gt;"Kérem válasszon!"),ViziPartner!$C$74,"")</f>
        <v/>
      </c>
    </row>
    <row r="147" spans="2:38">
      <c r="B147" s="105"/>
      <c r="D147" s="107"/>
      <c r="E147" s="57" t="str">
        <f>IF(OR($A147="",$A147="Kérem válasszon!"),"",Jármű!#REF!)</f>
        <v/>
      </c>
      <c r="G147" s="60" t="str">
        <f t="shared" si="10"/>
        <v/>
      </c>
      <c r="H147" s="60" t="str">
        <f t="shared" si="11"/>
        <v/>
      </c>
      <c r="I147" s="60" t="str">
        <f t="shared" si="12"/>
        <v/>
      </c>
      <c r="J147" s="60" t="str">
        <f t="shared" si="13"/>
        <v/>
      </c>
      <c r="K147" s="60" t="str">
        <f t="shared" si="14"/>
        <v/>
      </c>
      <c r="AI147" s="60" t="str">
        <f>IF(AND($A147&lt;&gt;"",$A147&lt;&gt;"Kérem válasszon!"),ViziPartner!$C$9,"")</f>
        <v/>
      </c>
      <c r="AJ147" s="60" t="str">
        <f>IF(AND($A147&lt;&gt;"",$A147&lt;&gt;"Kérem válasszon!"),ViziPartner!$C$8,"")</f>
        <v/>
      </c>
      <c r="AK147" s="60" t="str">
        <f>IF(AND($A147&lt;&gt;"",$A147&lt;&gt;"Kérem válasszon!"),ViziPartner!$C$73,"")</f>
        <v/>
      </c>
      <c r="AL147" s="107" t="str">
        <f>IF(AND($A147&lt;&gt;"",$A147&lt;&gt;"Kérem válasszon!"),ViziPartner!$C$74,"")</f>
        <v/>
      </c>
    </row>
    <row r="148" spans="2:38">
      <c r="B148" s="105"/>
      <c r="D148" s="107"/>
      <c r="E148" s="57" t="str">
        <f>IF(OR($A148="",$A148="Kérem válasszon!"),"",Jármű!#REF!)</f>
        <v/>
      </c>
      <c r="G148" s="60" t="str">
        <f t="shared" si="10"/>
        <v/>
      </c>
      <c r="H148" s="60" t="str">
        <f t="shared" si="11"/>
        <v/>
      </c>
      <c r="I148" s="60" t="str">
        <f t="shared" si="12"/>
        <v/>
      </c>
      <c r="J148" s="60" t="str">
        <f t="shared" si="13"/>
        <v/>
      </c>
      <c r="K148" s="60" t="str">
        <f t="shared" si="14"/>
        <v/>
      </c>
      <c r="AI148" s="60" t="str">
        <f>IF(AND($A148&lt;&gt;"",$A148&lt;&gt;"Kérem válasszon!"),ViziPartner!$C$9,"")</f>
        <v/>
      </c>
      <c r="AJ148" s="60" t="str">
        <f>IF(AND($A148&lt;&gt;"",$A148&lt;&gt;"Kérem válasszon!"),ViziPartner!$C$8,"")</f>
        <v/>
      </c>
      <c r="AK148" s="60" t="str">
        <f>IF(AND($A148&lt;&gt;"",$A148&lt;&gt;"Kérem válasszon!"),ViziPartner!$C$73,"")</f>
        <v/>
      </c>
      <c r="AL148" s="107" t="str">
        <f>IF(AND($A148&lt;&gt;"",$A148&lt;&gt;"Kérem válasszon!"),ViziPartner!$C$74,"")</f>
        <v/>
      </c>
    </row>
    <row r="149" spans="2:38">
      <c r="B149" s="105"/>
      <c r="D149" s="107"/>
      <c r="E149" s="57" t="str">
        <f>IF(OR($A149="",$A149="Kérem válasszon!"),"",Jármű!#REF!)</f>
        <v/>
      </c>
      <c r="G149" s="60" t="str">
        <f t="shared" si="10"/>
        <v/>
      </c>
      <c r="H149" s="60" t="str">
        <f t="shared" si="11"/>
        <v/>
      </c>
      <c r="I149" s="60" t="str">
        <f t="shared" si="12"/>
        <v/>
      </c>
      <c r="J149" s="60" t="str">
        <f t="shared" si="13"/>
        <v/>
      </c>
      <c r="K149" s="60" t="str">
        <f t="shared" si="14"/>
        <v/>
      </c>
      <c r="AI149" s="60" t="str">
        <f>IF(AND($A149&lt;&gt;"",$A149&lt;&gt;"Kérem válasszon!"),ViziPartner!$C$9,"")</f>
        <v/>
      </c>
      <c r="AJ149" s="60" t="str">
        <f>IF(AND($A149&lt;&gt;"",$A149&lt;&gt;"Kérem válasszon!"),ViziPartner!$C$8,"")</f>
        <v/>
      </c>
      <c r="AK149" s="60" t="str">
        <f>IF(AND($A149&lt;&gt;"",$A149&lt;&gt;"Kérem válasszon!"),ViziPartner!$C$73,"")</f>
        <v/>
      </c>
      <c r="AL149" s="107" t="str">
        <f>IF(AND($A149&lt;&gt;"",$A149&lt;&gt;"Kérem válasszon!"),ViziPartner!$C$74,"")</f>
        <v/>
      </c>
    </row>
    <row r="150" spans="2:38">
      <c r="B150" s="105"/>
      <c r="D150" s="107"/>
      <c r="E150" s="57" t="str">
        <f>IF(OR($A150="",$A150="Kérem válasszon!"),"",Jármű!#REF!)</f>
        <v/>
      </c>
      <c r="G150" s="60" t="str">
        <f t="shared" si="10"/>
        <v/>
      </c>
      <c r="H150" s="60" t="str">
        <f t="shared" si="11"/>
        <v/>
      </c>
      <c r="I150" s="60" t="str">
        <f t="shared" si="12"/>
        <v/>
      </c>
      <c r="J150" s="60" t="str">
        <f t="shared" si="13"/>
        <v/>
      </c>
      <c r="K150" s="60" t="str">
        <f t="shared" si="14"/>
        <v/>
      </c>
      <c r="AI150" s="60" t="str">
        <f>IF(AND($A150&lt;&gt;"",$A150&lt;&gt;"Kérem válasszon!"),ViziPartner!$C$9,"")</f>
        <v/>
      </c>
      <c r="AJ150" s="60" t="str">
        <f>IF(AND($A150&lt;&gt;"",$A150&lt;&gt;"Kérem válasszon!"),ViziPartner!$C$8,"")</f>
        <v/>
      </c>
      <c r="AK150" s="60" t="str">
        <f>IF(AND($A150&lt;&gt;"",$A150&lt;&gt;"Kérem válasszon!"),ViziPartner!$C$73,"")</f>
        <v/>
      </c>
      <c r="AL150" s="107" t="str">
        <f>IF(AND($A150&lt;&gt;"",$A150&lt;&gt;"Kérem válasszon!"),ViziPartner!$C$74,"")</f>
        <v/>
      </c>
    </row>
    <row r="151" spans="2:38">
      <c r="B151" s="105"/>
      <c r="D151" s="107"/>
      <c r="E151" s="57" t="str">
        <f>IF(OR($A151="",$A151="Kérem válasszon!"),"",Jármű!#REF!)</f>
        <v/>
      </c>
      <c r="G151" s="60" t="str">
        <f t="shared" si="10"/>
        <v/>
      </c>
      <c r="H151" s="60" t="str">
        <f t="shared" si="11"/>
        <v/>
      </c>
      <c r="I151" s="60" t="str">
        <f t="shared" si="12"/>
        <v/>
      </c>
      <c r="J151" s="60" t="str">
        <f t="shared" si="13"/>
        <v/>
      </c>
      <c r="K151" s="60" t="str">
        <f t="shared" si="14"/>
        <v/>
      </c>
      <c r="AI151" s="60" t="str">
        <f>IF(AND($A151&lt;&gt;"",$A151&lt;&gt;"Kérem válasszon!"),ViziPartner!$C$9,"")</f>
        <v/>
      </c>
      <c r="AJ151" s="60" t="str">
        <f>IF(AND($A151&lt;&gt;"",$A151&lt;&gt;"Kérem válasszon!"),ViziPartner!$C$8,"")</f>
        <v/>
      </c>
      <c r="AK151" s="60" t="str">
        <f>IF(AND($A151&lt;&gt;"",$A151&lt;&gt;"Kérem válasszon!"),ViziPartner!$C$73,"")</f>
        <v/>
      </c>
      <c r="AL151" s="107" t="str">
        <f>IF(AND($A151&lt;&gt;"",$A151&lt;&gt;"Kérem válasszon!"),ViziPartner!$C$74,"")</f>
        <v/>
      </c>
    </row>
    <row r="152" spans="2:38">
      <c r="B152" s="105"/>
      <c r="D152" s="107"/>
      <c r="E152" s="57" t="str">
        <f>IF(OR($A152="",$A152="Kérem válasszon!"),"",Jármű!#REF!)</f>
        <v/>
      </c>
      <c r="G152" s="60" t="str">
        <f t="shared" si="10"/>
        <v/>
      </c>
      <c r="H152" s="60" t="str">
        <f t="shared" si="11"/>
        <v/>
      </c>
      <c r="I152" s="60" t="str">
        <f t="shared" si="12"/>
        <v/>
      </c>
      <c r="J152" s="60" t="str">
        <f t="shared" si="13"/>
        <v/>
      </c>
      <c r="K152" s="60" t="str">
        <f t="shared" si="14"/>
        <v/>
      </c>
      <c r="AI152" s="60" t="str">
        <f>IF(AND($A152&lt;&gt;"",$A152&lt;&gt;"Kérem válasszon!"),ViziPartner!$C$9,"")</f>
        <v/>
      </c>
      <c r="AJ152" s="60" t="str">
        <f>IF(AND($A152&lt;&gt;"",$A152&lt;&gt;"Kérem válasszon!"),ViziPartner!$C$8,"")</f>
        <v/>
      </c>
      <c r="AK152" s="60" t="str">
        <f>IF(AND($A152&lt;&gt;"",$A152&lt;&gt;"Kérem válasszon!"),ViziPartner!$C$73,"")</f>
        <v/>
      </c>
      <c r="AL152" s="107" t="str">
        <f>IF(AND($A152&lt;&gt;"",$A152&lt;&gt;"Kérem válasszon!"),ViziPartner!$C$74,"")</f>
        <v/>
      </c>
    </row>
    <row r="153" spans="2:38">
      <c r="B153" s="105"/>
      <c r="D153" s="107"/>
      <c r="E153" s="57" t="str">
        <f>IF(OR($A153="",$A153="Kérem válasszon!"),"",Jármű!#REF!)</f>
        <v/>
      </c>
      <c r="G153" s="60" t="str">
        <f t="shared" si="10"/>
        <v/>
      </c>
      <c r="H153" s="60" t="str">
        <f t="shared" si="11"/>
        <v/>
      </c>
      <c r="I153" s="60" t="str">
        <f t="shared" si="12"/>
        <v/>
      </c>
      <c r="J153" s="60" t="str">
        <f t="shared" si="13"/>
        <v/>
      </c>
      <c r="K153" s="60" t="str">
        <f t="shared" si="14"/>
        <v/>
      </c>
      <c r="AI153" s="60" t="str">
        <f>IF(AND($A153&lt;&gt;"",$A153&lt;&gt;"Kérem válasszon!"),ViziPartner!$C$9,"")</f>
        <v/>
      </c>
      <c r="AJ153" s="60" t="str">
        <f>IF(AND($A153&lt;&gt;"",$A153&lt;&gt;"Kérem válasszon!"),ViziPartner!$C$8,"")</f>
        <v/>
      </c>
      <c r="AK153" s="60" t="str">
        <f>IF(AND($A153&lt;&gt;"",$A153&lt;&gt;"Kérem válasszon!"),ViziPartner!$C$73,"")</f>
        <v/>
      </c>
      <c r="AL153" s="107" t="str">
        <f>IF(AND($A153&lt;&gt;"",$A153&lt;&gt;"Kérem válasszon!"),ViziPartner!$C$74,"")</f>
        <v/>
      </c>
    </row>
    <row r="154" spans="2:38">
      <c r="B154" s="105"/>
      <c r="D154" s="107"/>
      <c r="E154" s="57" t="str">
        <f>IF(OR($A154="",$A154="Kérem válasszon!"),"",Jármű!#REF!)</f>
        <v/>
      </c>
      <c r="G154" s="60" t="str">
        <f t="shared" si="10"/>
        <v/>
      </c>
      <c r="H154" s="60" t="str">
        <f t="shared" si="11"/>
        <v/>
      </c>
      <c r="I154" s="60" t="str">
        <f t="shared" si="12"/>
        <v/>
      </c>
      <c r="J154" s="60" t="str">
        <f t="shared" si="13"/>
        <v/>
      </c>
      <c r="K154" s="60" t="str">
        <f t="shared" si="14"/>
        <v/>
      </c>
      <c r="AI154" s="60" t="str">
        <f>IF(AND($A154&lt;&gt;"",$A154&lt;&gt;"Kérem válasszon!"),ViziPartner!$C$9,"")</f>
        <v/>
      </c>
      <c r="AJ154" s="60" t="str">
        <f>IF(AND($A154&lt;&gt;"",$A154&lt;&gt;"Kérem válasszon!"),ViziPartner!$C$8,"")</f>
        <v/>
      </c>
      <c r="AK154" s="60" t="str">
        <f>IF(AND($A154&lt;&gt;"",$A154&lt;&gt;"Kérem válasszon!"),ViziPartner!$C$73,"")</f>
        <v/>
      </c>
      <c r="AL154" s="107" t="str">
        <f>IF(AND($A154&lt;&gt;"",$A154&lt;&gt;"Kérem válasszon!"),ViziPartner!$C$74,"")</f>
        <v/>
      </c>
    </row>
    <row r="155" spans="2:38">
      <c r="B155" s="105"/>
      <c r="D155" s="107"/>
      <c r="E155" s="57" t="str">
        <f>IF(OR($A155="",$A155="Kérem válasszon!"),"",Jármű!#REF!)</f>
        <v/>
      </c>
      <c r="G155" s="60" t="str">
        <f t="shared" si="10"/>
        <v/>
      </c>
      <c r="H155" s="60" t="str">
        <f t="shared" si="11"/>
        <v/>
      </c>
      <c r="I155" s="60" t="str">
        <f t="shared" si="12"/>
        <v/>
      </c>
      <c r="J155" s="60" t="str">
        <f t="shared" si="13"/>
        <v/>
      </c>
      <c r="K155" s="60" t="str">
        <f t="shared" si="14"/>
        <v/>
      </c>
      <c r="AI155" s="60" t="str">
        <f>IF(AND($A155&lt;&gt;"",$A155&lt;&gt;"Kérem válasszon!"),ViziPartner!$C$9,"")</f>
        <v/>
      </c>
      <c r="AJ155" s="60" t="str">
        <f>IF(AND($A155&lt;&gt;"",$A155&lt;&gt;"Kérem válasszon!"),ViziPartner!$C$8,"")</f>
        <v/>
      </c>
      <c r="AK155" s="60" t="str">
        <f>IF(AND($A155&lt;&gt;"",$A155&lt;&gt;"Kérem válasszon!"),ViziPartner!$C$73,"")</f>
        <v/>
      </c>
      <c r="AL155" s="107" t="str">
        <f>IF(AND($A155&lt;&gt;"",$A155&lt;&gt;"Kérem válasszon!"),ViziPartner!$C$74,"")</f>
        <v/>
      </c>
    </row>
    <row r="156" spans="2:38">
      <c r="B156" s="105"/>
      <c r="D156" s="107"/>
      <c r="E156" s="57" t="str">
        <f>IF(OR($A156="",$A156="Kérem válasszon!"),"",Jármű!#REF!)</f>
        <v/>
      </c>
      <c r="G156" s="60" t="str">
        <f t="shared" si="10"/>
        <v/>
      </c>
      <c r="H156" s="60" t="str">
        <f t="shared" si="11"/>
        <v/>
      </c>
      <c r="I156" s="60" t="str">
        <f t="shared" si="12"/>
        <v/>
      </c>
      <c r="J156" s="60" t="str">
        <f t="shared" si="13"/>
        <v/>
      </c>
      <c r="K156" s="60" t="str">
        <f t="shared" si="14"/>
        <v/>
      </c>
      <c r="AI156" s="60" t="str">
        <f>IF(AND($A156&lt;&gt;"",$A156&lt;&gt;"Kérem válasszon!"),ViziPartner!$C$9,"")</f>
        <v/>
      </c>
      <c r="AJ156" s="60" t="str">
        <f>IF(AND($A156&lt;&gt;"",$A156&lt;&gt;"Kérem válasszon!"),ViziPartner!$C$8,"")</f>
        <v/>
      </c>
      <c r="AK156" s="60" t="str">
        <f>IF(AND($A156&lt;&gt;"",$A156&lt;&gt;"Kérem válasszon!"),ViziPartner!$C$73,"")</f>
        <v/>
      </c>
      <c r="AL156" s="107" t="str">
        <f>IF(AND($A156&lt;&gt;"",$A156&lt;&gt;"Kérem válasszon!"),ViziPartner!$C$74,"")</f>
        <v/>
      </c>
    </row>
    <row r="157" spans="2:38">
      <c r="B157" s="105"/>
      <c r="D157" s="107"/>
      <c r="E157" s="57" t="str">
        <f>IF(OR($A157="",$A157="Kérem válasszon!"),"",Jármű!#REF!)</f>
        <v/>
      </c>
      <c r="G157" s="60" t="str">
        <f t="shared" si="10"/>
        <v/>
      </c>
      <c r="H157" s="60" t="str">
        <f t="shared" si="11"/>
        <v/>
      </c>
      <c r="I157" s="60" t="str">
        <f t="shared" si="12"/>
        <v/>
      </c>
      <c r="J157" s="60" t="str">
        <f t="shared" si="13"/>
        <v/>
      </c>
      <c r="K157" s="60" t="str">
        <f t="shared" si="14"/>
        <v/>
      </c>
      <c r="AI157" s="60" t="str">
        <f>IF(AND($A157&lt;&gt;"",$A157&lt;&gt;"Kérem válasszon!"),ViziPartner!$C$9,"")</f>
        <v/>
      </c>
      <c r="AJ157" s="60" t="str">
        <f>IF(AND($A157&lt;&gt;"",$A157&lt;&gt;"Kérem válasszon!"),ViziPartner!$C$8,"")</f>
        <v/>
      </c>
      <c r="AK157" s="60" t="str">
        <f>IF(AND($A157&lt;&gt;"",$A157&lt;&gt;"Kérem válasszon!"),ViziPartner!$C$73,"")</f>
        <v/>
      </c>
      <c r="AL157" s="107" t="str">
        <f>IF(AND($A157&lt;&gt;"",$A157&lt;&gt;"Kérem válasszon!"),ViziPartner!$C$74,"")</f>
        <v/>
      </c>
    </row>
    <row r="158" spans="2:38">
      <c r="B158" s="105"/>
      <c r="D158" s="107"/>
      <c r="E158" s="57" t="str">
        <f>IF(OR($A158="",$A158="Kérem válasszon!"),"",Jármű!#REF!)</f>
        <v/>
      </c>
      <c r="G158" s="60" t="str">
        <f t="shared" si="10"/>
        <v/>
      </c>
      <c r="H158" s="60" t="str">
        <f t="shared" si="11"/>
        <v/>
      </c>
      <c r="I158" s="60" t="str">
        <f t="shared" si="12"/>
        <v/>
      </c>
      <c r="J158" s="60" t="str">
        <f t="shared" si="13"/>
        <v/>
      </c>
      <c r="K158" s="60" t="str">
        <f t="shared" si="14"/>
        <v/>
      </c>
      <c r="AI158" s="60" t="str">
        <f>IF(AND($A158&lt;&gt;"",$A158&lt;&gt;"Kérem válasszon!"),ViziPartner!$C$9,"")</f>
        <v/>
      </c>
      <c r="AJ158" s="60" t="str">
        <f>IF(AND($A158&lt;&gt;"",$A158&lt;&gt;"Kérem válasszon!"),ViziPartner!$C$8,"")</f>
        <v/>
      </c>
      <c r="AK158" s="60" t="str">
        <f>IF(AND($A158&lt;&gt;"",$A158&lt;&gt;"Kérem válasszon!"),ViziPartner!$C$73,"")</f>
        <v/>
      </c>
      <c r="AL158" s="107" t="str">
        <f>IF(AND($A158&lt;&gt;"",$A158&lt;&gt;"Kérem válasszon!"),ViziPartner!$C$74,"")</f>
        <v/>
      </c>
    </row>
    <row r="159" spans="2:38">
      <c r="B159" s="105"/>
      <c r="D159" s="107"/>
      <c r="E159" s="57" t="str">
        <f>IF(OR($A159="",$A159="Kérem válasszon!"),"",Jármű!#REF!)</f>
        <v/>
      </c>
      <c r="G159" s="60" t="str">
        <f t="shared" si="10"/>
        <v/>
      </c>
      <c r="H159" s="60" t="str">
        <f t="shared" si="11"/>
        <v/>
      </c>
      <c r="I159" s="60" t="str">
        <f t="shared" si="12"/>
        <v/>
      </c>
      <c r="J159" s="60" t="str">
        <f t="shared" si="13"/>
        <v/>
      </c>
      <c r="K159" s="60" t="str">
        <f t="shared" si="14"/>
        <v/>
      </c>
      <c r="AI159" s="60" t="str">
        <f>IF(AND($A159&lt;&gt;"",$A159&lt;&gt;"Kérem válasszon!"),ViziPartner!$C$9,"")</f>
        <v/>
      </c>
      <c r="AJ159" s="60" t="str">
        <f>IF(AND($A159&lt;&gt;"",$A159&lt;&gt;"Kérem válasszon!"),ViziPartner!$C$8,"")</f>
        <v/>
      </c>
      <c r="AK159" s="60" t="str">
        <f>IF(AND($A159&lt;&gt;"",$A159&lt;&gt;"Kérem válasszon!"),ViziPartner!$C$73,"")</f>
        <v/>
      </c>
      <c r="AL159" s="107" t="str">
        <f>IF(AND($A159&lt;&gt;"",$A159&lt;&gt;"Kérem válasszon!"),ViziPartner!$C$74,"")</f>
        <v/>
      </c>
    </row>
    <row r="160" spans="2:38">
      <c r="B160" s="105"/>
      <c r="D160" s="107"/>
      <c r="E160" s="57" t="str">
        <f>IF(OR($A160="",$A160="Kérem válasszon!"),"",Jármű!#REF!)</f>
        <v/>
      </c>
      <c r="G160" s="60" t="str">
        <f t="shared" si="10"/>
        <v/>
      </c>
      <c r="H160" s="60" t="str">
        <f t="shared" si="11"/>
        <v/>
      </c>
      <c r="I160" s="60" t="str">
        <f t="shared" si="12"/>
        <v/>
      </c>
      <c r="J160" s="60" t="str">
        <f t="shared" si="13"/>
        <v/>
      </c>
      <c r="K160" s="60" t="str">
        <f t="shared" si="14"/>
        <v/>
      </c>
      <c r="AI160" s="60" t="str">
        <f>IF(AND($A160&lt;&gt;"",$A160&lt;&gt;"Kérem válasszon!"),ViziPartner!$C$9,"")</f>
        <v/>
      </c>
      <c r="AJ160" s="60" t="str">
        <f>IF(AND($A160&lt;&gt;"",$A160&lt;&gt;"Kérem válasszon!"),ViziPartner!$C$8,"")</f>
        <v/>
      </c>
      <c r="AK160" s="60" t="str">
        <f>IF(AND($A160&lt;&gt;"",$A160&lt;&gt;"Kérem válasszon!"),ViziPartner!$C$73,"")</f>
        <v/>
      </c>
      <c r="AL160" s="107" t="str">
        <f>IF(AND($A160&lt;&gt;"",$A160&lt;&gt;"Kérem válasszon!"),ViziPartner!$C$74,"")</f>
        <v/>
      </c>
    </row>
    <row r="161" spans="2:38">
      <c r="B161" s="105"/>
      <c r="D161" s="107"/>
      <c r="E161" s="57" t="str">
        <f>IF(OR($A161="",$A161="Kérem válasszon!"),"",Jármű!#REF!)</f>
        <v/>
      </c>
      <c r="G161" s="60" t="str">
        <f t="shared" si="10"/>
        <v/>
      </c>
      <c r="H161" s="60" t="str">
        <f t="shared" si="11"/>
        <v/>
      </c>
      <c r="I161" s="60" t="str">
        <f t="shared" si="12"/>
        <v/>
      </c>
      <c r="J161" s="60" t="str">
        <f t="shared" si="13"/>
        <v/>
      </c>
      <c r="K161" s="60" t="str">
        <f t="shared" si="14"/>
        <v/>
      </c>
      <c r="AI161" s="60" t="str">
        <f>IF(AND($A161&lt;&gt;"",$A161&lt;&gt;"Kérem válasszon!"),ViziPartner!$C$9,"")</f>
        <v/>
      </c>
      <c r="AJ161" s="60" t="str">
        <f>IF(AND($A161&lt;&gt;"",$A161&lt;&gt;"Kérem válasszon!"),ViziPartner!$C$8,"")</f>
        <v/>
      </c>
      <c r="AK161" s="60" t="str">
        <f>IF(AND($A161&lt;&gt;"",$A161&lt;&gt;"Kérem válasszon!"),ViziPartner!$C$73,"")</f>
        <v/>
      </c>
      <c r="AL161" s="107" t="str">
        <f>IF(AND($A161&lt;&gt;"",$A161&lt;&gt;"Kérem válasszon!"),ViziPartner!$C$74,"")</f>
        <v/>
      </c>
    </row>
    <row r="162" spans="2:38">
      <c r="B162" s="105"/>
      <c r="D162" s="107"/>
      <c r="E162" s="57" t="str">
        <f>IF(OR($A162="",$A162="Kérem válasszon!"),"",Jármű!#REF!)</f>
        <v/>
      </c>
      <c r="G162" s="60" t="str">
        <f t="shared" si="10"/>
        <v/>
      </c>
      <c r="H162" s="60" t="str">
        <f t="shared" si="11"/>
        <v/>
      </c>
      <c r="I162" s="60" t="str">
        <f t="shared" si="12"/>
        <v/>
      </c>
      <c r="J162" s="60" t="str">
        <f t="shared" si="13"/>
        <v/>
      </c>
      <c r="K162" s="60" t="str">
        <f t="shared" si="14"/>
        <v/>
      </c>
      <c r="AI162" s="60" t="str">
        <f>IF(AND($A162&lt;&gt;"",$A162&lt;&gt;"Kérem válasszon!"),ViziPartner!$C$9,"")</f>
        <v/>
      </c>
      <c r="AJ162" s="60" t="str">
        <f>IF(AND($A162&lt;&gt;"",$A162&lt;&gt;"Kérem válasszon!"),ViziPartner!$C$8,"")</f>
        <v/>
      </c>
      <c r="AK162" s="60" t="str">
        <f>IF(AND($A162&lt;&gt;"",$A162&lt;&gt;"Kérem válasszon!"),ViziPartner!$C$73,"")</f>
        <v/>
      </c>
      <c r="AL162" s="107" t="str">
        <f>IF(AND($A162&lt;&gt;"",$A162&lt;&gt;"Kérem válasszon!"),ViziPartner!$C$74,"")</f>
        <v/>
      </c>
    </row>
    <row r="163" spans="2:38">
      <c r="B163" s="105"/>
      <c r="D163" s="107"/>
      <c r="E163" s="57" t="str">
        <f>IF(OR($A163="",$A163="Kérem válasszon!"),"",Jármű!#REF!)</f>
        <v/>
      </c>
      <c r="G163" s="60" t="str">
        <f t="shared" si="10"/>
        <v/>
      </c>
      <c r="H163" s="60" t="str">
        <f t="shared" si="11"/>
        <v/>
      </c>
      <c r="I163" s="60" t="str">
        <f t="shared" si="12"/>
        <v/>
      </c>
      <c r="J163" s="60" t="str">
        <f t="shared" si="13"/>
        <v/>
      </c>
      <c r="K163" s="60" t="str">
        <f t="shared" si="14"/>
        <v/>
      </c>
      <c r="AI163" s="60" t="str">
        <f>IF(AND($A163&lt;&gt;"",$A163&lt;&gt;"Kérem válasszon!"),ViziPartner!$C$9,"")</f>
        <v/>
      </c>
      <c r="AJ163" s="60" t="str">
        <f>IF(AND($A163&lt;&gt;"",$A163&lt;&gt;"Kérem válasszon!"),ViziPartner!$C$8,"")</f>
        <v/>
      </c>
      <c r="AK163" s="60" t="str">
        <f>IF(AND($A163&lt;&gt;"",$A163&lt;&gt;"Kérem válasszon!"),ViziPartner!$C$73,"")</f>
        <v/>
      </c>
      <c r="AL163" s="107" t="str">
        <f>IF(AND($A163&lt;&gt;"",$A163&lt;&gt;"Kérem válasszon!"),ViziPartner!$C$74,"")</f>
        <v/>
      </c>
    </row>
    <row r="164" spans="2:38">
      <c r="B164" s="105"/>
      <c r="D164" s="107"/>
      <c r="E164" s="57" t="str">
        <f>IF(OR($A164="",$A164="Kérem válasszon!"),"",Jármű!#REF!)</f>
        <v/>
      </c>
      <c r="G164" s="60" t="str">
        <f t="shared" si="10"/>
        <v/>
      </c>
      <c r="H164" s="60" t="str">
        <f t="shared" si="11"/>
        <v/>
      </c>
      <c r="I164" s="60" t="str">
        <f t="shared" si="12"/>
        <v/>
      </c>
      <c r="J164" s="60" t="str">
        <f t="shared" si="13"/>
        <v/>
      </c>
      <c r="K164" s="60" t="str">
        <f t="shared" si="14"/>
        <v/>
      </c>
      <c r="AI164" s="60" t="str">
        <f>IF(AND($A164&lt;&gt;"",$A164&lt;&gt;"Kérem válasszon!"),ViziPartner!$C$9,"")</f>
        <v/>
      </c>
      <c r="AJ164" s="60" t="str">
        <f>IF(AND($A164&lt;&gt;"",$A164&lt;&gt;"Kérem válasszon!"),ViziPartner!$C$8,"")</f>
        <v/>
      </c>
      <c r="AK164" s="60" t="str">
        <f>IF(AND($A164&lt;&gt;"",$A164&lt;&gt;"Kérem válasszon!"),ViziPartner!$C$73,"")</f>
        <v/>
      </c>
      <c r="AL164" s="107" t="str">
        <f>IF(AND($A164&lt;&gt;"",$A164&lt;&gt;"Kérem válasszon!"),ViziPartner!$C$74,"")</f>
        <v/>
      </c>
    </row>
    <row r="165" spans="2:38">
      <c r="B165" s="105"/>
      <c r="D165" s="107"/>
      <c r="E165" s="57" t="str">
        <f>IF(OR($A165="",$A165="Kérem válasszon!"),"",Jármű!#REF!)</f>
        <v/>
      </c>
      <c r="G165" s="60" t="str">
        <f t="shared" si="10"/>
        <v/>
      </c>
      <c r="H165" s="60" t="str">
        <f t="shared" si="11"/>
        <v/>
      </c>
      <c r="I165" s="60" t="str">
        <f t="shared" si="12"/>
        <v/>
      </c>
      <c r="J165" s="60" t="str">
        <f t="shared" si="13"/>
        <v/>
      </c>
      <c r="K165" s="60" t="str">
        <f t="shared" si="14"/>
        <v/>
      </c>
      <c r="AI165" s="60" t="str">
        <f>IF(AND($A165&lt;&gt;"",$A165&lt;&gt;"Kérem válasszon!"),ViziPartner!$C$9,"")</f>
        <v/>
      </c>
      <c r="AJ165" s="60" t="str">
        <f>IF(AND($A165&lt;&gt;"",$A165&lt;&gt;"Kérem válasszon!"),ViziPartner!$C$8,"")</f>
        <v/>
      </c>
      <c r="AK165" s="60" t="str">
        <f>IF(AND($A165&lt;&gt;"",$A165&lt;&gt;"Kérem válasszon!"),ViziPartner!$C$73,"")</f>
        <v/>
      </c>
      <c r="AL165" s="107" t="str">
        <f>IF(AND($A165&lt;&gt;"",$A165&lt;&gt;"Kérem válasszon!"),ViziPartner!$C$74,"")</f>
        <v/>
      </c>
    </row>
    <row r="166" spans="2:38">
      <c r="B166" s="105"/>
      <c r="D166" s="107"/>
      <c r="E166" s="57" t="str">
        <f>IF(OR($A166="",$A166="Kérem válasszon!"),"",Jármű!#REF!)</f>
        <v/>
      </c>
      <c r="G166" s="60" t="str">
        <f t="shared" si="10"/>
        <v/>
      </c>
      <c r="H166" s="60" t="str">
        <f t="shared" si="11"/>
        <v/>
      </c>
      <c r="I166" s="60" t="str">
        <f t="shared" si="12"/>
        <v/>
      </c>
      <c r="J166" s="60" t="str">
        <f t="shared" si="13"/>
        <v/>
      </c>
      <c r="K166" s="60" t="str">
        <f t="shared" si="14"/>
        <v/>
      </c>
      <c r="AI166" s="60" t="str">
        <f>IF(AND($A166&lt;&gt;"",$A166&lt;&gt;"Kérem válasszon!"),ViziPartner!$C$9,"")</f>
        <v/>
      </c>
      <c r="AJ166" s="60" t="str">
        <f>IF(AND($A166&lt;&gt;"",$A166&lt;&gt;"Kérem válasszon!"),ViziPartner!$C$8,"")</f>
        <v/>
      </c>
      <c r="AK166" s="60" t="str">
        <f>IF(AND($A166&lt;&gt;"",$A166&lt;&gt;"Kérem válasszon!"),ViziPartner!$C$73,"")</f>
        <v/>
      </c>
      <c r="AL166" s="107" t="str">
        <f>IF(AND($A166&lt;&gt;"",$A166&lt;&gt;"Kérem válasszon!"),ViziPartner!$C$74,"")</f>
        <v/>
      </c>
    </row>
    <row r="167" spans="2:38">
      <c r="B167" s="105"/>
      <c r="D167" s="107"/>
      <c r="E167" s="57" t="str">
        <f>IF(OR($A167="",$A167="Kérem válasszon!"),"",Jármű!#REF!)</f>
        <v/>
      </c>
      <c r="G167" s="60" t="str">
        <f t="shared" si="10"/>
        <v/>
      </c>
      <c r="H167" s="60" t="str">
        <f t="shared" si="11"/>
        <v/>
      </c>
      <c r="I167" s="60" t="str">
        <f t="shared" si="12"/>
        <v/>
      </c>
      <c r="J167" s="60" t="str">
        <f t="shared" si="13"/>
        <v/>
      </c>
      <c r="K167" s="60" t="str">
        <f t="shared" si="14"/>
        <v/>
      </c>
      <c r="AI167" s="60" t="str">
        <f>IF(AND($A167&lt;&gt;"",$A167&lt;&gt;"Kérem válasszon!"),ViziPartner!$C$9,"")</f>
        <v/>
      </c>
      <c r="AJ167" s="60" t="str">
        <f>IF(AND($A167&lt;&gt;"",$A167&lt;&gt;"Kérem válasszon!"),ViziPartner!$C$8,"")</f>
        <v/>
      </c>
      <c r="AK167" s="60" t="str">
        <f>IF(AND($A167&lt;&gt;"",$A167&lt;&gt;"Kérem válasszon!"),ViziPartner!$C$73,"")</f>
        <v/>
      </c>
      <c r="AL167" s="107" t="str">
        <f>IF(AND($A167&lt;&gt;"",$A167&lt;&gt;"Kérem válasszon!"),ViziPartner!$C$74,"")</f>
        <v/>
      </c>
    </row>
    <row r="168" spans="2:38">
      <c r="B168" s="105"/>
      <c r="D168" s="107"/>
      <c r="E168" s="57" t="str">
        <f>IF(OR($A168="",$A168="Kérem válasszon!"),"",Jármű!#REF!)</f>
        <v/>
      </c>
      <c r="G168" s="60" t="str">
        <f t="shared" si="10"/>
        <v/>
      </c>
      <c r="H168" s="60" t="str">
        <f t="shared" si="11"/>
        <v/>
      </c>
      <c r="I168" s="60" t="str">
        <f t="shared" si="12"/>
        <v/>
      </c>
      <c r="J168" s="60" t="str">
        <f t="shared" si="13"/>
        <v/>
      </c>
      <c r="K168" s="60" t="str">
        <f t="shared" si="14"/>
        <v/>
      </c>
      <c r="AI168" s="60" t="str">
        <f>IF(AND($A168&lt;&gt;"",$A168&lt;&gt;"Kérem válasszon!"),ViziPartner!$C$9,"")</f>
        <v/>
      </c>
      <c r="AJ168" s="60" t="str">
        <f>IF(AND($A168&lt;&gt;"",$A168&lt;&gt;"Kérem válasszon!"),ViziPartner!$C$8,"")</f>
        <v/>
      </c>
      <c r="AK168" s="60" t="str">
        <f>IF(AND($A168&lt;&gt;"",$A168&lt;&gt;"Kérem válasszon!"),ViziPartner!$C$73,"")</f>
        <v/>
      </c>
      <c r="AL168" s="107" t="str">
        <f>IF(AND($A168&lt;&gt;"",$A168&lt;&gt;"Kérem válasszon!"),ViziPartner!$C$74,"")</f>
        <v/>
      </c>
    </row>
    <row r="169" spans="2:38">
      <c r="B169" s="105"/>
      <c r="D169" s="107"/>
      <c r="E169" s="57" t="str">
        <f>IF(OR($A169="",$A169="Kérem válasszon!"),"",Jármű!#REF!)</f>
        <v/>
      </c>
      <c r="G169" s="60" t="str">
        <f t="shared" si="10"/>
        <v/>
      </c>
      <c r="H169" s="60" t="str">
        <f t="shared" si="11"/>
        <v/>
      </c>
      <c r="I169" s="60" t="str">
        <f t="shared" si="12"/>
        <v/>
      </c>
      <c r="J169" s="60" t="str">
        <f t="shared" si="13"/>
        <v/>
      </c>
      <c r="K169" s="60" t="str">
        <f t="shared" si="14"/>
        <v/>
      </c>
      <c r="AI169" s="60" t="str">
        <f>IF(AND($A169&lt;&gt;"",$A169&lt;&gt;"Kérem válasszon!"),ViziPartner!$C$9,"")</f>
        <v/>
      </c>
      <c r="AJ169" s="60" t="str">
        <f>IF(AND($A169&lt;&gt;"",$A169&lt;&gt;"Kérem válasszon!"),ViziPartner!$C$8,"")</f>
        <v/>
      </c>
      <c r="AK169" s="60" t="str">
        <f>IF(AND($A169&lt;&gt;"",$A169&lt;&gt;"Kérem válasszon!"),ViziPartner!$C$73,"")</f>
        <v/>
      </c>
      <c r="AL169" s="107" t="str">
        <f>IF(AND($A169&lt;&gt;"",$A169&lt;&gt;"Kérem válasszon!"),ViziPartner!$C$74,"")</f>
        <v/>
      </c>
    </row>
    <row r="170" spans="2:38">
      <c r="B170" s="105"/>
      <c r="D170" s="107"/>
      <c r="E170" s="57" t="str">
        <f>IF(OR($A170="",$A170="Kérem válasszon!"),"",Jármű!#REF!)</f>
        <v/>
      </c>
      <c r="G170" s="60" t="str">
        <f t="shared" si="10"/>
        <v/>
      </c>
      <c r="H170" s="60" t="str">
        <f t="shared" si="11"/>
        <v/>
      </c>
      <c r="I170" s="60" t="str">
        <f t="shared" si="12"/>
        <v/>
      </c>
      <c r="J170" s="60" t="str">
        <f t="shared" si="13"/>
        <v/>
      </c>
      <c r="K170" s="60" t="str">
        <f t="shared" si="14"/>
        <v/>
      </c>
      <c r="AI170" s="60" t="str">
        <f>IF(AND($A170&lt;&gt;"",$A170&lt;&gt;"Kérem válasszon!"),ViziPartner!$C$9,"")</f>
        <v/>
      </c>
      <c r="AJ170" s="60" t="str">
        <f>IF(AND($A170&lt;&gt;"",$A170&lt;&gt;"Kérem válasszon!"),ViziPartner!$C$8,"")</f>
        <v/>
      </c>
      <c r="AK170" s="60" t="str">
        <f>IF(AND($A170&lt;&gt;"",$A170&lt;&gt;"Kérem válasszon!"),ViziPartner!$C$73,"")</f>
        <v/>
      </c>
      <c r="AL170" s="107" t="str">
        <f>IF(AND($A170&lt;&gt;"",$A170&lt;&gt;"Kérem válasszon!"),ViziPartner!$C$74,"")</f>
        <v/>
      </c>
    </row>
    <row r="171" spans="2:38">
      <c r="B171" s="105"/>
      <c r="D171" s="107"/>
      <c r="E171" s="57" t="str">
        <f>IF(OR($A171="",$A171="Kérem válasszon!"),"",Jármű!#REF!)</f>
        <v/>
      </c>
      <c r="G171" s="60" t="str">
        <f t="shared" si="10"/>
        <v/>
      </c>
      <c r="H171" s="60" t="str">
        <f t="shared" si="11"/>
        <v/>
      </c>
      <c r="I171" s="60" t="str">
        <f t="shared" si="12"/>
        <v/>
      </c>
      <c r="J171" s="60" t="str">
        <f t="shared" si="13"/>
        <v/>
      </c>
      <c r="K171" s="60" t="str">
        <f t="shared" si="14"/>
        <v/>
      </c>
      <c r="AI171" s="60" t="str">
        <f>IF(AND($A171&lt;&gt;"",$A171&lt;&gt;"Kérem válasszon!"),ViziPartner!$C$9,"")</f>
        <v/>
      </c>
      <c r="AJ171" s="60" t="str">
        <f>IF(AND($A171&lt;&gt;"",$A171&lt;&gt;"Kérem válasszon!"),ViziPartner!$C$8,"")</f>
        <v/>
      </c>
      <c r="AK171" s="60" t="str">
        <f>IF(AND($A171&lt;&gt;"",$A171&lt;&gt;"Kérem válasszon!"),ViziPartner!$C$73,"")</f>
        <v/>
      </c>
      <c r="AL171" s="107" t="str">
        <f>IF(AND($A171&lt;&gt;"",$A171&lt;&gt;"Kérem válasszon!"),ViziPartner!$C$74,"")</f>
        <v/>
      </c>
    </row>
    <row r="172" spans="2:38">
      <c r="B172" s="105"/>
      <c r="D172" s="107"/>
      <c r="E172" s="57" t="str">
        <f>IF(OR($A172="",$A172="Kérem válasszon!"),"",Jármű!#REF!)</f>
        <v/>
      </c>
      <c r="G172" s="60" t="str">
        <f t="shared" si="10"/>
        <v/>
      </c>
      <c r="H172" s="60" t="str">
        <f t="shared" si="11"/>
        <v/>
      </c>
      <c r="I172" s="60" t="str">
        <f t="shared" si="12"/>
        <v/>
      </c>
      <c r="J172" s="60" t="str">
        <f t="shared" si="13"/>
        <v/>
      </c>
      <c r="K172" s="60" t="str">
        <f t="shared" si="14"/>
        <v/>
      </c>
      <c r="AI172" s="60" t="str">
        <f>IF(AND($A172&lt;&gt;"",$A172&lt;&gt;"Kérem válasszon!"),ViziPartner!$C$9,"")</f>
        <v/>
      </c>
      <c r="AJ172" s="60" t="str">
        <f>IF(AND($A172&lt;&gt;"",$A172&lt;&gt;"Kérem válasszon!"),ViziPartner!$C$8,"")</f>
        <v/>
      </c>
      <c r="AK172" s="60" t="str">
        <f>IF(AND($A172&lt;&gt;"",$A172&lt;&gt;"Kérem válasszon!"),ViziPartner!$C$73,"")</f>
        <v/>
      </c>
      <c r="AL172" s="107" t="str">
        <f>IF(AND($A172&lt;&gt;"",$A172&lt;&gt;"Kérem válasszon!"),ViziPartner!$C$74,"")</f>
        <v/>
      </c>
    </row>
    <row r="173" spans="2:38">
      <c r="B173" s="105"/>
      <c r="D173" s="107"/>
      <c r="E173" s="57" t="str">
        <f>IF(OR($A173="",$A173="Kérem válasszon!"),"",Jármű!#REF!)</f>
        <v/>
      </c>
      <c r="G173" s="60" t="str">
        <f t="shared" si="10"/>
        <v/>
      </c>
      <c r="H173" s="60" t="str">
        <f t="shared" si="11"/>
        <v/>
      </c>
      <c r="I173" s="60" t="str">
        <f t="shared" si="12"/>
        <v/>
      </c>
      <c r="J173" s="60" t="str">
        <f t="shared" si="13"/>
        <v/>
      </c>
      <c r="K173" s="60" t="str">
        <f t="shared" si="14"/>
        <v/>
      </c>
      <c r="AI173" s="60" t="str">
        <f>IF(AND($A173&lt;&gt;"",$A173&lt;&gt;"Kérem válasszon!"),ViziPartner!$C$9,"")</f>
        <v/>
      </c>
      <c r="AJ173" s="60" t="str">
        <f>IF(AND($A173&lt;&gt;"",$A173&lt;&gt;"Kérem válasszon!"),ViziPartner!$C$8,"")</f>
        <v/>
      </c>
      <c r="AK173" s="60" t="str">
        <f>IF(AND($A173&lt;&gt;"",$A173&lt;&gt;"Kérem válasszon!"),ViziPartner!$C$73,"")</f>
        <v/>
      </c>
      <c r="AL173" s="107" t="str">
        <f>IF(AND($A173&lt;&gt;"",$A173&lt;&gt;"Kérem válasszon!"),ViziPartner!$C$74,"")</f>
        <v/>
      </c>
    </row>
    <row r="174" spans="2:38">
      <c r="B174" s="105"/>
      <c r="D174" s="107"/>
      <c r="E174" s="57" t="str">
        <f>IF(OR($A174="",$A174="Kérem válasszon!"),"",Jármű!#REF!)</f>
        <v/>
      </c>
      <c r="G174" s="60" t="str">
        <f t="shared" si="10"/>
        <v/>
      </c>
      <c r="H174" s="60" t="str">
        <f t="shared" si="11"/>
        <v/>
      </c>
      <c r="I174" s="60" t="str">
        <f t="shared" si="12"/>
        <v/>
      </c>
      <c r="J174" s="60" t="str">
        <f t="shared" si="13"/>
        <v/>
      </c>
      <c r="K174" s="60" t="str">
        <f t="shared" si="14"/>
        <v/>
      </c>
      <c r="AI174" s="60" t="str">
        <f>IF(AND($A174&lt;&gt;"",$A174&lt;&gt;"Kérem válasszon!"),ViziPartner!$C$9,"")</f>
        <v/>
      </c>
      <c r="AJ174" s="60" t="str">
        <f>IF(AND($A174&lt;&gt;"",$A174&lt;&gt;"Kérem válasszon!"),ViziPartner!$C$8,"")</f>
        <v/>
      </c>
      <c r="AK174" s="60" t="str">
        <f>IF(AND($A174&lt;&gt;"",$A174&lt;&gt;"Kérem válasszon!"),ViziPartner!$C$73,"")</f>
        <v/>
      </c>
      <c r="AL174" s="107" t="str">
        <f>IF(AND($A174&lt;&gt;"",$A174&lt;&gt;"Kérem válasszon!"),ViziPartner!$C$74,"")</f>
        <v/>
      </c>
    </row>
    <row r="175" spans="2:38">
      <c r="B175" s="105"/>
      <c r="D175" s="107"/>
      <c r="E175" s="57" t="str">
        <f>IF(OR($A175="",$A175="Kérem válasszon!"),"",Jármű!#REF!)</f>
        <v/>
      </c>
      <c r="G175" s="60" t="str">
        <f t="shared" si="10"/>
        <v/>
      </c>
      <c r="H175" s="60" t="str">
        <f t="shared" si="11"/>
        <v/>
      </c>
      <c r="I175" s="60" t="str">
        <f t="shared" si="12"/>
        <v/>
      </c>
      <c r="J175" s="60" t="str">
        <f t="shared" si="13"/>
        <v/>
      </c>
      <c r="K175" s="60" t="str">
        <f t="shared" si="14"/>
        <v/>
      </c>
      <c r="AI175" s="60" t="str">
        <f>IF(AND($A175&lt;&gt;"",$A175&lt;&gt;"Kérem válasszon!"),ViziPartner!$C$9,"")</f>
        <v/>
      </c>
      <c r="AJ175" s="60" t="str">
        <f>IF(AND($A175&lt;&gt;"",$A175&lt;&gt;"Kérem válasszon!"),ViziPartner!$C$8,"")</f>
        <v/>
      </c>
      <c r="AK175" s="60" t="str">
        <f>IF(AND($A175&lt;&gt;"",$A175&lt;&gt;"Kérem válasszon!"),ViziPartner!$C$73,"")</f>
        <v/>
      </c>
      <c r="AL175" s="107" t="str">
        <f>IF(AND($A175&lt;&gt;"",$A175&lt;&gt;"Kérem válasszon!"),ViziPartner!$C$74,"")</f>
        <v/>
      </c>
    </row>
    <row r="176" spans="2:38">
      <c r="B176" s="105"/>
      <c r="D176" s="107"/>
      <c r="E176" s="57" t="str">
        <f>IF(OR($A176="",$A176="Kérem válasszon!"),"",Jármű!#REF!)</f>
        <v/>
      </c>
      <c r="G176" s="60" t="str">
        <f t="shared" si="10"/>
        <v/>
      </c>
      <c r="H176" s="60" t="str">
        <f t="shared" si="11"/>
        <v/>
      </c>
      <c r="I176" s="60" t="str">
        <f t="shared" si="12"/>
        <v/>
      </c>
      <c r="J176" s="60" t="str">
        <f t="shared" si="13"/>
        <v/>
      </c>
      <c r="K176" s="60" t="str">
        <f t="shared" si="14"/>
        <v/>
      </c>
      <c r="AI176" s="60" t="str">
        <f>IF(AND($A176&lt;&gt;"",$A176&lt;&gt;"Kérem válasszon!"),ViziPartner!$C$9,"")</f>
        <v/>
      </c>
      <c r="AJ176" s="60" t="str">
        <f>IF(AND($A176&lt;&gt;"",$A176&lt;&gt;"Kérem válasszon!"),ViziPartner!$C$8,"")</f>
        <v/>
      </c>
      <c r="AK176" s="60" t="str">
        <f>IF(AND($A176&lt;&gt;"",$A176&lt;&gt;"Kérem válasszon!"),ViziPartner!$C$73,"")</f>
        <v/>
      </c>
      <c r="AL176" s="107" t="str">
        <f>IF(AND($A176&lt;&gt;"",$A176&lt;&gt;"Kérem válasszon!"),ViziPartner!$C$74,"")</f>
        <v/>
      </c>
    </row>
    <row r="177" spans="2:38">
      <c r="B177" s="105"/>
      <c r="D177" s="107"/>
      <c r="E177" s="57" t="str">
        <f>IF(OR($A177="",$A177="Kérem válasszon!"),"",Jármű!#REF!)</f>
        <v/>
      </c>
      <c r="G177" s="60" t="str">
        <f t="shared" si="10"/>
        <v/>
      </c>
      <c r="H177" s="60" t="str">
        <f t="shared" si="11"/>
        <v/>
      </c>
      <c r="I177" s="60" t="str">
        <f t="shared" si="12"/>
        <v/>
      </c>
      <c r="J177" s="60" t="str">
        <f t="shared" si="13"/>
        <v/>
      </c>
      <c r="K177" s="60" t="str">
        <f t="shared" si="14"/>
        <v/>
      </c>
      <c r="AI177" s="60" t="str">
        <f>IF(AND($A177&lt;&gt;"",$A177&lt;&gt;"Kérem válasszon!"),ViziPartner!$C$9,"")</f>
        <v/>
      </c>
      <c r="AJ177" s="60" t="str">
        <f>IF(AND($A177&lt;&gt;"",$A177&lt;&gt;"Kérem válasszon!"),ViziPartner!$C$8,"")</f>
        <v/>
      </c>
      <c r="AK177" s="60" t="str">
        <f>IF(AND($A177&lt;&gt;"",$A177&lt;&gt;"Kérem válasszon!"),ViziPartner!$C$73,"")</f>
        <v/>
      </c>
      <c r="AL177" s="107" t="str">
        <f>IF(AND($A177&lt;&gt;"",$A177&lt;&gt;"Kérem válasszon!"),ViziPartner!$C$74,"")</f>
        <v/>
      </c>
    </row>
    <row r="178" spans="2:38">
      <c r="B178" s="105"/>
      <c r="D178" s="107"/>
      <c r="E178" s="57" t="str">
        <f>IF(OR($A178="",$A178="Kérem válasszon!"),"",Jármű!#REF!)</f>
        <v/>
      </c>
      <c r="G178" s="60" t="str">
        <f t="shared" si="10"/>
        <v/>
      </c>
      <c r="H178" s="60" t="str">
        <f t="shared" si="11"/>
        <v/>
      </c>
      <c r="I178" s="60" t="str">
        <f t="shared" si="12"/>
        <v/>
      </c>
      <c r="J178" s="60" t="str">
        <f t="shared" si="13"/>
        <v/>
      </c>
      <c r="K178" s="60" t="str">
        <f t="shared" si="14"/>
        <v/>
      </c>
      <c r="AI178" s="60" t="str">
        <f>IF(AND($A178&lt;&gt;"",$A178&lt;&gt;"Kérem válasszon!"),ViziPartner!$C$9,"")</f>
        <v/>
      </c>
      <c r="AJ178" s="60" t="str">
        <f>IF(AND($A178&lt;&gt;"",$A178&lt;&gt;"Kérem válasszon!"),ViziPartner!$C$8,"")</f>
        <v/>
      </c>
      <c r="AK178" s="60" t="str">
        <f>IF(AND($A178&lt;&gt;"",$A178&lt;&gt;"Kérem válasszon!"),ViziPartner!$C$73,"")</f>
        <v/>
      </c>
      <c r="AL178" s="107" t="str">
        <f>IF(AND($A178&lt;&gt;"",$A178&lt;&gt;"Kérem válasszon!"),ViziPartner!$C$74,"")</f>
        <v/>
      </c>
    </row>
    <row r="179" spans="2:38">
      <c r="B179" s="105"/>
      <c r="D179" s="107"/>
      <c r="E179" s="57" t="str">
        <f>IF(OR($A179="",$A179="Kérem válasszon!"),"",Jármű!#REF!)</f>
        <v/>
      </c>
      <c r="G179" s="60" t="str">
        <f t="shared" si="10"/>
        <v/>
      </c>
      <c r="H179" s="60" t="str">
        <f t="shared" si="11"/>
        <v/>
      </c>
      <c r="I179" s="60" t="str">
        <f t="shared" si="12"/>
        <v/>
      </c>
      <c r="J179" s="60" t="str">
        <f t="shared" si="13"/>
        <v/>
      </c>
      <c r="K179" s="60" t="str">
        <f t="shared" si="14"/>
        <v/>
      </c>
      <c r="AI179" s="60" t="str">
        <f>IF(AND($A179&lt;&gt;"",$A179&lt;&gt;"Kérem válasszon!"),ViziPartner!$C$9,"")</f>
        <v/>
      </c>
      <c r="AJ179" s="60" t="str">
        <f>IF(AND($A179&lt;&gt;"",$A179&lt;&gt;"Kérem válasszon!"),ViziPartner!$C$8,"")</f>
        <v/>
      </c>
      <c r="AK179" s="60" t="str">
        <f>IF(AND($A179&lt;&gt;"",$A179&lt;&gt;"Kérem válasszon!"),ViziPartner!$C$73,"")</f>
        <v/>
      </c>
      <c r="AL179" s="107" t="str">
        <f>IF(AND($A179&lt;&gt;"",$A179&lt;&gt;"Kérem válasszon!"),ViziPartner!$C$74,"")</f>
        <v/>
      </c>
    </row>
    <row r="180" spans="2:38">
      <c r="B180" s="105"/>
      <c r="D180" s="107"/>
      <c r="E180" s="57" t="str">
        <f>IF(OR($A180="",$A180="Kérem válasszon!"),"",Jármű!#REF!)</f>
        <v/>
      </c>
      <c r="G180" s="60" t="str">
        <f t="shared" si="10"/>
        <v/>
      </c>
      <c r="H180" s="60" t="str">
        <f t="shared" si="11"/>
        <v/>
      </c>
      <c r="I180" s="60" t="str">
        <f t="shared" si="12"/>
        <v/>
      </c>
      <c r="J180" s="60" t="str">
        <f t="shared" si="13"/>
        <v/>
      </c>
      <c r="K180" s="60" t="str">
        <f t="shared" si="14"/>
        <v/>
      </c>
      <c r="AI180" s="60" t="str">
        <f>IF(AND($A180&lt;&gt;"",$A180&lt;&gt;"Kérem válasszon!"),ViziPartner!$C$9,"")</f>
        <v/>
      </c>
      <c r="AJ180" s="60" t="str">
        <f>IF(AND($A180&lt;&gt;"",$A180&lt;&gt;"Kérem válasszon!"),ViziPartner!$C$8,"")</f>
        <v/>
      </c>
      <c r="AK180" s="60" t="str">
        <f>IF(AND($A180&lt;&gt;"",$A180&lt;&gt;"Kérem válasszon!"),ViziPartner!$C$73,"")</f>
        <v/>
      </c>
      <c r="AL180" s="107" t="str">
        <f>IF(AND($A180&lt;&gt;"",$A180&lt;&gt;"Kérem válasszon!"),ViziPartner!$C$74,"")</f>
        <v/>
      </c>
    </row>
    <row r="181" spans="2:38">
      <c r="B181" s="105"/>
      <c r="D181" s="107"/>
      <c r="E181" s="57" t="str">
        <f>IF(OR($A181="",$A181="Kérem válasszon!"),"",Jármű!#REF!)</f>
        <v/>
      </c>
      <c r="G181" s="60" t="str">
        <f t="shared" si="10"/>
        <v/>
      </c>
      <c r="H181" s="60" t="str">
        <f t="shared" si="11"/>
        <v/>
      </c>
      <c r="I181" s="60" t="str">
        <f t="shared" si="12"/>
        <v/>
      </c>
      <c r="J181" s="60" t="str">
        <f t="shared" si="13"/>
        <v/>
      </c>
      <c r="K181" s="60" t="str">
        <f t="shared" si="14"/>
        <v/>
      </c>
      <c r="AI181" s="60" t="str">
        <f>IF(AND($A181&lt;&gt;"",$A181&lt;&gt;"Kérem válasszon!"),ViziPartner!$C$9,"")</f>
        <v/>
      </c>
      <c r="AJ181" s="60" t="str">
        <f>IF(AND($A181&lt;&gt;"",$A181&lt;&gt;"Kérem válasszon!"),ViziPartner!$C$8,"")</f>
        <v/>
      </c>
      <c r="AK181" s="60" t="str">
        <f>IF(AND($A181&lt;&gt;"",$A181&lt;&gt;"Kérem válasszon!"),ViziPartner!$C$73,"")</f>
        <v/>
      </c>
      <c r="AL181" s="107" t="str">
        <f>IF(AND($A181&lt;&gt;"",$A181&lt;&gt;"Kérem válasszon!"),ViziPartner!$C$74,"")</f>
        <v/>
      </c>
    </row>
    <row r="182" spans="2:38">
      <c r="B182" s="105"/>
      <c r="D182" s="107"/>
      <c r="E182" s="57" t="str">
        <f>IF(OR($A182="",$A182="Kérem válasszon!"),"",Jármű!#REF!)</f>
        <v/>
      </c>
      <c r="G182" s="60" t="str">
        <f t="shared" si="10"/>
        <v/>
      </c>
      <c r="H182" s="60" t="str">
        <f t="shared" si="11"/>
        <v/>
      </c>
      <c r="I182" s="60" t="str">
        <f t="shared" si="12"/>
        <v/>
      </c>
      <c r="J182" s="60" t="str">
        <f t="shared" si="13"/>
        <v/>
      </c>
      <c r="K182" s="60" t="str">
        <f t="shared" si="14"/>
        <v/>
      </c>
      <c r="AI182" s="60" t="str">
        <f>IF(AND($A182&lt;&gt;"",$A182&lt;&gt;"Kérem válasszon!"),ViziPartner!$C$9,"")</f>
        <v/>
      </c>
      <c r="AJ182" s="60" t="str">
        <f>IF(AND($A182&lt;&gt;"",$A182&lt;&gt;"Kérem válasszon!"),ViziPartner!$C$8,"")</f>
        <v/>
      </c>
      <c r="AK182" s="60" t="str">
        <f>IF(AND($A182&lt;&gt;"",$A182&lt;&gt;"Kérem válasszon!"),ViziPartner!$C$73,"")</f>
        <v/>
      </c>
      <c r="AL182" s="107" t="str">
        <f>IF(AND($A182&lt;&gt;"",$A182&lt;&gt;"Kérem válasszon!"),ViziPartner!$C$74,"")</f>
        <v/>
      </c>
    </row>
    <row r="183" spans="2:38">
      <c r="B183" s="105"/>
      <c r="D183" s="107"/>
      <c r="E183" s="57" t="str">
        <f>IF(OR($A183="",$A183="Kérem válasszon!"),"",Jármű!#REF!)</f>
        <v/>
      </c>
      <c r="G183" s="60" t="str">
        <f t="shared" si="10"/>
        <v/>
      </c>
      <c r="H183" s="60" t="str">
        <f t="shared" si="11"/>
        <v/>
      </c>
      <c r="I183" s="60" t="str">
        <f t="shared" si="12"/>
        <v/>
      </c>
      <c r="J183" s="60" t="str">
        <f t="shared" si="13"/>
        <v/>
      </c>
      <c r="K183" s="60" t="str">
        <f t="shared" si="14"/>
        <v/>
      </c>
      <c r="AI183" s="60" t="str">
        <f>IF(AND($A183&lt;&gt;"",$A183&lt;&gt;"Kérem válasszon!"),ViziPartner!$C$9,"")</f>
        <v/>
      </c>
      <c r="AJ183" s="60" t="str">
        <f>IF(AND($A183&lt;&gt;"",$A183&lt;&gt;"Kérem válasszon!"),ViziPartner!$C$8,"")</f>
        <v/>
      </c>
      <c r="AK183" s="60" t="str">
        <f>IF(AND($A183&lt;&gt;"",$A183&lt;&gt;"Kérem válasszon!"),ViziPartner!$C$73,"")</f>
        <v/>
      </c>
      <c r="AL183" s="107" t="str">
        <f>IF(AND($A183&lt;&gt;"",$A183&lt;&gt;"Kérem válasszon!"),ViziPartner!$C$74,"")</f>
        <v/>
      </c>
    </row>
    <row r="184" spans="2:38">
      <c r="B184" s="105"/>
      <c r="D184" s="107"/>
      <c r="E184" s="57" t="str">
        <f>IF(OR($A184="",$A184="Kérem válasszon!"),"",Jármű!#REF!)</f>
        <v/>
      </c>
      <c r="G184" s="60" t="str">
        <f t="shared" si="10"/>
        <v/>
      </c>
      <c r="H184" s="60" t="str">
        <f t="shared" si="11"/>
        <v/>
      </c>
      <c r="I184" s="60" t="str">
        <f t="shared" si="12"/>
        <v/>
      </c>
      <c r="J184" s="60" t="str">
        <f t="shared" si="13"/>
        <v/>
      </c>
      <c r="K184" s="60" t="str">
        <f t="shared" si="14"/>
        <v/>
      </c>
      <c r="AI184" s="60" t="str">
        <f>IF(AND($A184&lt;&gt;"",$A184&lt;&gt;"Kérem válasszon!"),ViziPartner!$C$9,"")</f>
        <v/>
      </c>
      <c r="AJ184" s="60" t="str">
        <f>IF(AND($A184&lt;&gt;"",$A184&lt;&gt;"Kérem válasszon!"),ViziPartner!$C$8,"")</f>
        <v/>
      </c>
      <c r="AK184" s="60" t="str">
        <f>IF(AND($A184&lt;&gt;"",$A184&lt;&gt;"Kérem válasszon!"),ViziPartner!$C$73,"")</f>
        <v/>
      </c>
      <c r="AL184" s="107" t="str">
        <f>IF(AND($A184&lt;&gt;"",$A184&lt;&gt;"Kérem válasszon!"),ViziPartner!$C$74,"")</f>
        <v/>
      </c>
    </row>
    <row r="185" spans="2:38">
      <c r="B185" s="105"/>
      <c r="D185" s="107"/>
      <c r="E185" s="57" t="str">
        <f>IF(OR($A185="",$A185="Kérem válasszon!"),"",Jármű!#REF!)</f>
        <v/>
      </c>
      <c r="G185" s="60" t="str">
        <f t="shared" si="10"/>
        <v/>
      </c>
      <c r="H185" s="60" t="str">
        <f t="shared" si="11"/>
        <v/>
      </c>
      <c r="I185" s="60" t="str">
        <f t="shared" si="12"/>
        <v/>
      </c>
      <c r="J185" s="60" t="str">
        <f t="shared" si="13"/>
        <v/>
      </c>
      <c r="K185" s="60" t="str">
        <f t="shared" si="14"/>
        <v/>
      </c>
      <c r="AI185" s="60" t="str">
        <f>IF(AND($A185&lt;&gt;"",$A185&lt;&gt;"Kérem válasszon!"),ViziPartner!$C$9,"")</f>
        <v/>
      </c>
      <c r="AJ185" s="60" t="str">
        <f>IF(AND($A185&lt;&gt;"",$A185&lt;&gt;"Kérem válasszon!"),ViziPartner!$C$8,"")</f>
        <v/>
      </c>
      <c r="AK185" s="60" t="str">
        <f>IF(AND($A185&lt;&gt;"",$A185&lt;&gt;"Kérem válasszon!"),ViziPartner!$C$73,"")</f>
        <v/>
      </c>
      <c r="AL185" s="107" t="str">
        <f>IF(AND($A185&lt;&gt;"",$A185&lt;&gt;"Kérem válasszon!"),ViziPartner!$C$74,"")</f>
        <v/>
      </c>
    </row>
    <row r="186" spans="2:38">
      <c r="B186" s="105"/>
      <c r="D186" s="107"/>
      <c r="E186" s="57" t="str">
        <f>IF(OR($A186="",$A186="Kérem válasszon!"),"",Jármű!#REF!)</f>
        <v/>
      </c>
      <c r="G186" s="60" t="str">
        <f t="shared" si="10"/>
        <v/>
      </c>
      <c r="H186" s="60" t="str">
        <f t="shared" si="11"/>
        <v/>
      </c>
      <c r="I186" s="60" t="str">
        <f t="shared" si="12"/>
        <v/>
      </c>
      <c r="J186" s="60" t="str">
        <f t="shared" si="13"/>
        <v/>
      </c>
      <c r="K186" s="60" t="str">
        <f t="shared" si="14"/>
        <v/>
      </c>
      <c r="AI186" s="60" t="str">
        <f>IF(AND($A186&lt;&gt;"",$A186&lt;&gt;"Kérem válasszon!"),ViziPartner!$C$9,"")</f>
        <v/>
      </c>
      <c r="AJ186" s="60" t="str">
        <f>IF(AND($A186&lt;&gt;"",$A186&lt;&gt;"Kérem válasszon!"),ViziPartner!$C$8,"")</f>
        <v/>
      </c>
      <c r="AK186" s="60" t="str">
        <f>IF(AND($A186&lt;&gt;"",$A186&lt;&gt;"Kérem válasszon!"),ViziPartner!$C$73,"")</f>
        <v/>
      </c>
      <c r="AL186" s="107" t="str">
        <f>IF(AND($A186&lt;&gt;"",$A186&lt;&gt;"Kérem válasszon!"),ViziPartner!$C$74,"")</f>
        <v/>
      </c>
    </row>
    <row r="187" spans="2:38">
      <c r="B187" s="105"/>
      <c r="D187" s="107"/>
      <c r="E187" s="57" t="str">
        <f>IF(OR($A187="",$A187="Kérem válasszon!"),"",Jármű!#REF!)</f>
        <v/>
      </c>
      <c r="G187" s="60" t="str">
        <f t="shared" si="10"/>
        <v/>
      </c>
      <c r="H187" s="60" t="str">
        <f t="shared" si="11"/>
        <v/>
      </c>
      <c r="I187" s="60" t="str">
        <f t="shared" si="12"/>
        <v/>
      </c>
      <c r="J187" s="60" t="str">
        <f t="shared" si="13"/>
        <v/>
      </c>
      <c r="K187" s="60" t="str">
        <f t="shared" si="14"/>
        <v/>
      </c>
      <c r="AI187" s="60" t="str">
        <f>IF(AND($A187&lt;&gt;"",$A187&lt;&gt;"Kérem válasszon!"),ViziPartner!$C$9,"")</f>
        <v/>
      </c>
      <c r="AJ187" s="60" t="str">
        <f>IF(AND($A187&lt;&gt;"",$A187&lt;&gt;"Kérem válasszon!"),ViziPartner!$C$8,"")</f>
        <v/>
      </c>
      <c r="AK187" s="60" t="str">
        <f>IF(AND($A187&lt;&gt;"",$A187&lt;&gt;"Kérem válasszon!"),ViziPartner!$C$73,"")</f>
        <v/>
      </c>
      <c r="AL187" s="107" t="str">
        <f>IF(AND($A187&lt;&gt;"",$A187&lt;&gt;"Kérem válasszon!"),ViziPartner!$C$74,"")</f>
        <v/>
      </c>
    </row>
    <row r="188" spans="2:38">
      <c r="B188" s="105"/>
      <c r="D188" s="107"/>
      <c r="E188" s="57" t="str">
        <f>IF(OR($A188="",$A188="Kérem válasszon!"),"",Jármű!#REF!)</f>
        <v/>
      </c>
      <c r="G188" s="60" t="str">
        <f t="shared" si="10"/>
        <v/>
      </c>
      <c r="H188" s="60" t="str">
        <f t="shared" si="11"/>
        <v/>
      </c>
      <c r="I188" s="60" t="str">
        <f t="shared" si="12"/>
        <v/>
      </c>
      <c r="J188" s="60" t="str">
        <f t="shared" si="13"/>
        <v/>
      </c>
      <c r="K188" s="60" t="str">
        <f t="shared" si="14"/>
        <v/>
      </c>
      <c r="AI188" s="60" t="str">
        <f>IF(AND($A188&lt;&gt;"",$A188&lt;&gt;"Kérem válasszon!"),ViziPartner!$C$9,"")</f>
        <v/>
      </c>
      <c r="AJ188" s="60" t="str">
        <f>IF(AND($A188&lt;&gt;"",$A188&lt;&gt;"Kérem válasszon!"),ViziPartner!$C$8,"")</f>
        <v/>
      </c>
      <c r="AK188" s="60" t="str">
        <f>IF(AND($A188&lt;&gt;"",$A188&lt;&gt;"Kérem válasszon!"),ViziPartner!$C$73,"")</f>
        <v/>
      </c>
      <c r="AL188" s="107" t="str">
        <f>IF(AND($A188&lt;&gt;"",$A188&lt;&gt;"Kérem válasszon!"),ViziPartner!$C$74,"")</f>
        <v/>
      </c>
    </row>
    <row r="189" spans="2:38">
      <c r="B189" s="105"/>
      <c r="D189" s="107"/>
      <c r="E189" s="57" t="str">
        <f>IF(OR($A189="",$A189="Kérem válasszon!"),"",Jármű!#REF!)</f>
        <v/>
      </c>
      <c r="G189" s="60" t="str">
        <f t="shared" si="10"/>
        <v/>
      </c>
      <c r="H189" s="60" t="str">
        <f t="shared" si="11"/>
        <v/>
      </c>
      <c r="I189" s="60" t="str">
        <f t="shared" si="12"/>
        <v/>
      </c>
      <c r="J189" s="60" t="str">
        <f t="shared" si="13"/>
        <v/>
      </c>
      <c r="K189" s="60" t="str">
        <f t="shared" si="14"/>
        <v/>
      </c>
      <c r="AI189" s="60" t="str">
        <f>IF(AND($A189&lt;&gt;"",$A189&lt;&gt;"Kérem válasszon!"),ViziPartner!$C$9,"")</f>
        <v/>
      </c>
      <c r="AJ189" s="60" t="str">
        <f>IF(AND($A189&lt;&gt;"",$A189&lt;&gt;"Kérem válasszon!"),ViziPartner!$C$8,"")</f>
        <v/>
      </c>
      <c r="AK189" s="60" t="str">
        <f>IF(AND($A189&lt;&gt;"",$A189&lt;&gt;"Kérem válasszon!"),ViziPartner!$C$73,"")</f>
        <v/>
      </c>
      <c r="AL189" s="107" t="str">
        <f>IF(AND($A189&lt;&gt;"",$A189&lt;&gt;"Kérem válasszon!"),ViziPartner!$C$74,"")</f>
        <v/>
      </c>
    </row>
    <row r="190" spans="2:38">
      <c r="B190" s="105"/>
      <c r="D190" s="107"/>
      <c r="E190" s="57" t="str">
        <f>IF(OR($A190="",$A190="Kérem válasszon!"),"",Jármű!#REF!)</f>
        <v/>
      </c>
      <c r="G190" s="60" t="str">
        <f t="shared" si="10"/>
        <v/>
      </c>
      <c r="H190" s="60" t="str">
        <f t="shared" si="11"/>
        <v/>
      </c>
      <c r="I190" s="60" t="str">
        <f t="shared" si="12"/>
        <v/>
      </c>
      <c r="J190" s="60" t="str">
        <f t="shared" si="13"/>
        <v/>
      </c>
      <c r="K190" s="60" t="str">
        <f t="shared" si="14"/>
        <v/>
      </c>
      <c r="AI190" s="60" t="str">
        <f>IF(AND($A190&lt;&gt;"",$A190&lt;&gt;"Kérem válasszon!"),ViziPartner!$C$9,"")</f>
        <v/>
      </c>
      <c r="AJ190" s="60" t="str">
        <f>IF(AND($A190&lt;&gt;"",$A190&lt;&gt;"Kérem válasszon!"),ViziPartner!$C$8,"")</f>
        <v/>
      </c>
      <c r="AK190" s="60" t="str">
        <f>IF(AND($A190&lt;&gt;"",$A190&lt;&gt;"Kérem válasszon!"),ViziPartner!$C$73,"")</f>
        <v/>
      </c>
      <c r="AL190" s="107" t="str">
        <f>IF(AND($A190&lt;&gt;"",$A190&lt;&gt;"Kérem válasszon!"),ViziPartner!$C$74,"")</f>
        <v/>
      </c>
    </row>
    <row r="191" spans="2:38">
      <c r="B191" s="105"/>
      <c r="D191" s="107"/>
      <c r="E191" s="57" t="str">
        <f>IF(OR($A191="",$A191="Kérem válasszon!"),"",Jármű!#REF!)</f>
        <v/>
      </c>
      <c r="G191" s="60" t="str">
        <f t="shared" si="10"/>
        <v/>
      </c>
      <c r="H191" s="60" t="str">
        <f t="shared" si="11"/>
        <v/>
      </c>
      <c r="I191" s="60" t="str">
        <f t="shared" si="12"/>
        <v/>
      </c>
      <c r="J191" s="60" t="str">
        <f t="shared" si="13"/>
        <v/>
      </c>
      <c r="K191" s="60" t="str">
        <f t="shared" si="14"/>
        <v/>
      </c>
      <c r="AI191" s="60" t="str">
        <f>IF(AND($A191&lt;&gt;"",$A191&lt;&gt;"Kérem válasszon!"),ViziPartner!$C$9,"")</f>
        <v/>
      </c>
      <c r="AJ191" s="60" t="str">
        <f>IF(AND($A191&lt;&gt;"",$A191&lt;&gt;"Kérem válasszon!"),ViziPartner!$C$8,"")</f>
        <v/>
      </c>
      <c r="AK191" s="60" t="str">
        <f>IF(AND($A191&lt;&gt;"",$A191&lt;&gt;"Kérem válasszon!"),ViziPartner!$C$73,"")</f>
        <v/>
      </c>
      <c r="AL191" s="107" t="str">
        <f>IF(AND($A191&lt;&gt;"",$A191&lt;&gt;"Kérem válasszon!"),ViziPartner!$C$74,"")</f>
        <v/>
      </c>
    </row>
    <row r="192" spans="2:38">
      <c r="B192" s="105"/>
      <c r="D192" s="107"/>
      <c r="E192" s="57" t="str">
        <f>IF(OR($A192="",$A192="Kérem válasszon!"),"",Jármű!#REF!)</f>
        <v/>
      </c>
      <c r="G192" s="60" t="str">
        <f t="shared" si="10"/>
        <v/>
      </c>
      <c r="H192" s="60" t="str">
        <f t="shared" si="11"/>
        <v/>
      </c>
      <c r="I192" s="60" t="str">
        <f t="shared" si="12"/>
        <v/>
      </c>
      <c r="J192" s="60" t="str">
        <f t="shared" si="13"/>
        <v/>
      </c>
      <c r="K192" s="60" t="str">
        <f t="shared" si="14"/>
        <v/>
      </c>
      <c r="AI192" s="60" t="str">
        <f>IF(AND($A192&lt;&gt;"",$A192&lt;&gt;"Kérem válasszon!"),ViziPartner!$C$9,"")</f>
        <v/>
      </c>
      <c r="AJ192" s="60" t="str">
        <f>IF(AND($A192&lt;&gt;"",$A192&lt;&gt;"Kérem válasszon!"),ViziPartner!$C$8,"")</f>
        <v/>
      </c>
      <c r="AK192" s="60" t="str">
        <f>IF(AND($A192&lt;&gt;"",$A192&lt;&gt;"Kérem válasszon!"),ViziPartner!$C$73,"")</f>
        <v/>
      </c>
      <c r="AL192" s="107" t="str">
        <f>IF(AND($A192&lt;&gt;"",$A192&lt;&gt;"Kérem válasszon!"),ViziPartner!$C$74,"")</f>
        <v/>
      </c>
    </row>
    <row r="193" spans="2:38">
      <c r="B193" s="105"/>
      <c r="D193" s="107"/>
      <c r="E193" s="57" t="str">
        <f>IF(OR($A193="",$A193="Kérem válasszon!"),"",Jármű!#REF!)</f>
        <v/>
      </c>
      <c r="G193" s="60" t="str">
        <f t="shared" si="10"/>
        <v/>
      </c>
      <c r="H193" s="60" t="str">
        <f t="shared" si="11"/>
        <v/>
      </c>
      <c r="I193" s="60" t="str">
        <f t="shared" si="12"/>
        <v/>
      </c>
      <c r="J193" s="60" t="str">
        <f t="shared" si="13"/>
        <v/>
      </c>
      <c r="K193" s="60" t="str">
        <f t="shared" si="14"/>
        <v/>
      </c>
      <c r="AI193" s="60" t="str">
        <f>IF(AND($A193&lt;&gt;"",$A193&lt;&gt;"Kérem válasszon!"),ViziPartner!$C$9,"")</f>
        <v/>
      </c>
      <c r="AJ193" s="60" t="str">
        <f>IF(AND($A193&lt;&gt;"",$A193&lt;&gt;"Kérem válasszon!"),ViziPartner!$C$8,"")</f>
        <v/>
      </c>
      <c r="AK193" s="60" t="str">
        <f>IF(AND($A193&lt;&gt;"",$A193&lt;&gt;"Kérem válasszon!"),ViziPartner!$C$73,"")</f>
        <v/>
      </c>
      <c r="AL193" s="107" t="str">
        <f>IF(AND($A193&lt;&gt;"",$A193&lt;&gt;"Kérem válasszon!"),ViziPartner!$C$74,"")</f>
        <v/>
      </c>
    </row>
    <row r="194" spans="2:38">
      <c r="B194" s="105"/>
      <c r="D194" s="107"/>
      <c r="E194" s="57" t="str">
        <f>IF(OR($A194="",$A194="Kérem válasszon!"),"",Jármű!#REF!)</f>
        <v/>
      </c>
      <c r="G194" s="60" t="str">
        <f t="shared" ref="G194:G251" si="15">IFERROR(VLOOKUP($F194,BerTábla,2,0),"")</f>
        <v/>
      </c>
      <c r="H194" s="60" t="str">
        <f t="shared" ref="H194:H251" si="16">IFERROR(VLOOKUP($F194,BerTábla,3,0),"")</f>
        <v/>
      </c>
      <c r="I194" s="60" t="str">
        <f t="shared" ref="I194:I251" si="17">IFERROR(VLOOKUP($F194,BerTábla,4,0),"")</f>
        <v/>
      </c>
      <c r="J194" s="60" t="str">
        <f t="shared" si="13"/>
        <v/>
      </c>
      <c r="K194" s="60" t="str">
        <f t="shared" si="14"/>
        <v/>
      </c>
      <c r="AI194" s="60" t="str">
        <f>IF(AND($A194&lt;&gt;"",$A194&lt;&gt;"Kérem válasszon!"),ViziPartner!$C$9,"")</f>
        <v/>
      </c>
      <c r="AJ194" s="60" t="str">
        <f>IF(AND($A194&lt;&gt;"",$A194&lt;&gt;"Kérem válasszon!"),ViziPartner!$C$8,"")</f>
        <v/>
      </c>
      <c r="AK194" s="60" t="str">
        <f>IF(AND($A194&lt;&gt;"",$A194&lt;&gt;"Kérem válasszon!"),ViziPartner!$C$73,"")</f>
        <v/>
      </c>
      <c r="AL194" s="107" t="str">
        <f>IF(AND($A194&lt;&gt;"",$A194&lt;&gt;"Kérem válasszon!"),ViziPartner!$C$74,"")</f>
        <v/>
      </c>
    </row>
    <row r="195" spans="2:38">
      <c r="B195" s="105"/>
      <c r="D195" s="107"/>
      <c r="E195" s="57" t="str">
        <f>IF(OR($A195="",$A195="Kérem válasszon!"),"",Jármű!#REF!)</f>
        <v/>
      </c>
      <c r="G195" s="60" t="str">
        <f t="shared" si="15"/>
        <v/>
      </c>
      <c r="H195" s="60" t="str">
        <f t="shared" si="16"/>
        <v/>
      </c>
      <c r="I195" s="60" t="str">
        <f t="shared" si="17"/>
        <v/>
      </c>
      <c r="J195" s="60" t="str">
        <f t="shared" ref="J195:J251" si="18">IF(AND($C195&lt;&gt;"",$C195&lt;&gt;"Kérem válasszon!"),"Üzemelő","")</f>
        <v/>
      </c>
      <c r="K195" s="60" t="str">
        <f t="shared" ref="K195:K251" si="19">IF(AND($C195&lt;&gt;"",$C195&lt;&gt;"Kérem válasszon!"),1,"")</f>
        <v/>
      </c>
      <c r="AI195" s="60" t="str">
        <f>IF(AND($A195&lt;&gt;"",$A195&lt;&gt;"Kérem válasszon!"),ViziPartner!$C$9,"")</f>
        <v/>
      </c>
      <c r="AJ195" s="60" t="str">
        <f>IF(AND($A195&lt;&gt;"",$A195&lt;&gt;"Kérem válasszon!"),ViziPartner!$C$8,"")</f>
        <v/>
      </c>
      <c r="AK195" s="60" t="str">
        <f>IF(AND($A195&lt;&gt;"",$A195&lt;&gt;"Kérem válasszon!"),ViziPartner!$C$73,"")</f>
        <v/>
      </c>
      <c r="AL195" s="107" t="str">
        <f>IF(AND($A195&lt;&gt;"",$A195&lt;&gt;"Kérem válasszon!"),ViziPartner!$C$74,"")</f>
        <v/>
      </c>
    </row>
    <row r="196" spans="2:38">
      <c r="B196" s="105"/>
      <c r="D196" s="107"/>
      <c r="E196" s="57" t="str">
        <f>IF(OR($A196="",$A196="Kérem válasszon!"),"",Jármű!#REF!)</f>
        <v/>
      </c>
      <c r="G196" s="60" t="str">
        <f t="shared" si="15"/>
        <v/>
      </c>
      <c r="H196" s="60" t="str">
        <f t="shared" si="16"/>
        <v/>
      </c>
      <c r="I196" s="60" t="str">
        <f t="shared" si="17"/>
        <v/>
      </c>
      <c r="J196" s="60" t="str">
        <f t="shared" si="18"/>
        <v/>
      </c>
      <c r="K196" s="60" t="str">
        <f t="shared" si="19"/>
        <v/>
      </c>
      <c r="AI196" s="60" t="str">
        <f>IF(AND($A196&lt;&gt;"",$A196&lt;&gt;"Kérem válasszon!"),ViziPartner!$C$9,"")</f>
        <v/>
      </c>
      <c r="AJ196" s="60" t="str">
        <f>IF(AND($A196&lt;&gt;"",$A196&lt;&gt;"Kérem válasszon!"),ViziPartner!$C$8,"")</f>
        <v/>
      </c>
      <c r="AK196" s="60" t="str">
        <f>IF(AND($A196&lt;&gt;"",$A196&lt;&gt;"Kérem válasszon!"),ViziPartner!$C$73,"")</f>
        <v/>
      </c>
      <c r="AL196" s="107" t="str">
        <f>IF(AND($A196&lt;&gt;"",$A196&lt;&gt;"Kérem válasszon!"),ViziPartner!$C$74,"")</f>
        <v/>
      </c>
    </row>
    <row r="197" spans="2:38">
      <c r="B197" s="105"/>
      <c r="D197" s="107"/>
      <c r="E197" s="57" t="str">
        <f>IF(OR($A197="",$A197="Kérem válasszon!"),"",Jármű!#REF!)</f>
        <v/>
      </c>
      <c r="G197" s="60" t="str">
        <f t="shared" si="15"/>
        <v/>
      </c>
      <c r="H197" s="60" t="str">
        <f t="shared" si="16"/>
        <v/>
      </c>
      <c r="I197" s="60" t="str">
        <f t="shared" si="17"/>
        <v/>
      </c>
      <c r="J197" s="60" t="str">
        <f t="shared" si="18"/>
        <v/>
      </c>
      <c r="K197" s="60" t="str">
        <f t="shared" si="19"/>
        <v/>
      </c>
      <c r="AI197" s="60" t="str">
        <f>IF(AND($A197&lt;&gt;"",$A197&lt;&gt;"Kérem válasszon!"),ViziPartner!$C$9,"")</f>
        <v/>
      </c>
      <c r="AJ197" s="60" t="str">
        <f>IF(AND($A197&lt;&gt;"",$A197&lt;&gt;"Kérem válasszon!"),ViziPartner!$C$8,"")</f>
        <v/>
      </c>
      <c r="AK197" s="60" t="str">
        <f>IF(AND($A197&lt;&gt;"",$A197&lt;&gt;"Kérem válasszon!"),ViziPartner!$C$73,"")</f>
        <v/>
      </c>
      <c r="AL197" s="107" t="str">
        <f>IF(AND($A197&lt;&gt;"",$A197&lt;&gt;"Kérem válasszon!"),ViziPartner!$C$74,"")</f>
        <v/>
      </c>
    </row>
    <row r="198" spans="2:38">
      <c r="B198" s="105"/>
      <c r="D198" s="107"/>
      <c r="E198" s="57" t="str">
        <f>IF(OR($A198="",$A198="Kérem válasszon!"),"",Jármű!#REF!)</f>
        <v/>
      </c>
      <c r="G198" s="60" t="str">
        <f t="shared" si="15"/>
        <v/>
      </c>
      <c r="H198" s="60" t="str">
        <f t="shared" si="16"/>
        <v/>
      </c>
      <c r="I198" s="60" t="str">
        <f t="shared" si="17"/>
        <v/>
      </c>
      <c r="J198" s="60" t="str">
        <f t="shared" si="18"/>
        <v/>
      </c>
      <c r="K198" s="60" t="str">
        <f t="shared" si="19"/>
        <v/>
      </c>
      <c r="AI198" s="60" t="str">
        <f>IF(AND($A198&lt;&gt;"",$A198&lt;&gt;"Kérem válasszon!"),ViziPartner!$C$9,"")</f>
        <v/>
      </c>
      <c r="AJ198" s="60" t="str">
        <f>IF(AND($A198&lt;&gt;"",$A198&lt;&gt;"Kérem válasszon!"),ViziPartner!$C$8,"")</f>
        <v/>
      </c>
      <c r="AK198" s="60" t="str">
        <f>IF(AND($A198&lt;&gt;"",$A198&lt;&gt;"Kérem válasszon!"),ViziPartner!$C$73,"")</f>
        <v/>
      </c>
      <c r="AL198" s="107" t="str">
        <f>IF(AND($A198&lt;&gt;"",$A198&lt;&gt;"Kérem válasszon!"),ViziPartner!$C$74,"")</f>
        <v/>
      </c>
    </row>
    <row r="199" spans="2:38">
      <c r="B199" s="105"/>
      <c r="D199" s="107"/>
      <c r="E199" s="57" t="str">
        <f>IF(OR($A199="",$A199="Kérem válasszon!"),"",Jármű!#REF!)</f>
        <v/>
      </c>
      <c r="G199" s="60" t="str">
        <f t="shared" si="15"/>
        <v/>
      </c>
      <c r="H199" s="60" t="str">
        <f t="shared" si="16"/>
        <v/>
      </c>
      <c r="I199" s="60" t="str">
        <f t="shared" si="17"/>
        <v/>
      </c>
      <c r="J199" s="60" t="str">
        <f t="shared" si="18"/>
        <v/>
      </c>
      <c r="K199" s="60" t="str">
        <f t="shared" si="19"/>
        <v/>
      </c>
      <c r="AI199" s="60" t="str">
        <f>IF(AND($A199&lt;&gt;"",$A199&lt;&gt;"Kérem válasszon!"),ViziPartner!$C$9,"")</f>
        <v/>
      </c>
      <c r="AJ199" s="60" t="str">
        <f>IF(AND($A199&lt;&gt;"",$A199&lt;&gt;"Kérem válasszon!"),ViziPartner!$C$8,"")</f>
        <v/>
      </c>
      <c r="AK199" s="60" t="str">
        <f>IF(AND($A199&lt;&gt;"",$A199&lt;&gt;"Kérem válasszon!"),ViziPartner!$C$73,"")</f>
        <v/>
      </c>
      <c r="AL199" s="107" t="str">
        <f>IF(AND($A199&lt;&gt;"",$A199&lt;&gt;"Kérem válasszon!"),ViziPartner!$C$74,"")</f>
        <v/>
      </c>
    </row>
    <row r="200" spans="2:38">
      <c r="B200" s="105"/>
      <c r="D200" s="107"/>
      <c r="E200" s="57" t="str">
        <f>IF(OR($A200="",$A200="Kérem válasszon!"),"",Jármű!#REF!)</f>
        <v/>
      </c>
      <c r="G200" s="60" t="str">
        <f t="shared" si="15"/>
        <v/>
      </c>
      <c r="H200" s="60" t="str">
        <f t="shared" si="16"/>
        <v/>
      </c>
      <c r="I200" s="60" t="str">
        <f t="shared" si="17"/>
        <v/>
      </c>
      <c r="J200" s="60" t="str">
        <f t="shared" si="18"/>
        <v/>
      </c>
      <c r="K200" s="60" t="str">
        <f t="shared" si="19"/>
        <v/>
      </c>
      <c r="AI200" s="60" t="str">
        <f>IF(AND($A200&lt;&gt;"",$A200&lt;&gt;"Kérem válasszon!"),ViziPartner!$C$9,"")</f>
        <v/>
      </c>
      <c r="AJ200" s="60" t="str">
        <f>IF(AND($A200&lt;&gt;"",$A200&lt;&gt;"Kérem válasszon!"),ViziPartner!$C$8,"")</f>
        <v/>
      </c>
      <c r="AK200" s="60" t="str">
        <f>IF(AND($A200&lt;&gt;"",$A200&lt;&gt;"Kérem válasszon!"),ViziPartner!$C$73,"")</f>
        <v/>
      </c>
      <c r="AL200" s="107" t="str">
        <f>IF(AND($A200&lt;&gt;"",$A200&lt;&gt;"Kérem válasszon!"),ViziPartner!$C$74,"")</f>
        <v/>
      </c>
    </row>
    <row r="201" spans="2:38">
      <c r="B201" s="105"/>
      <c r="D201" s="107"/>
      <c r="E201" s="57" t="str">
        <f>IF(OR($A201="",$A201="Kérem válasszon!"),"",Jármű!#REF!)</f>
        <v/>
      </c>
      <c r="G201" s="60" t="str">
        <f t="shared" si="15"/>
        <v/>
      </c>
      <c r="H201" s="60" t="str">
        <f t="shared" si="16"/>
        <v/>
      </c>
      <c r="I201" s="60" t="str">
        <f t="shared" si="17"/>
        <v/>
      </c>
      <c r="J201" s="60" t="str">
        <f t="shared" si="18"/>
        <v/>
      </c>
      <c r="K201" s="60" t="str">
        <f t="shared" si="19"/>
        <v/>
      </c>
      <c r="AI201" s="60" t="str">
        <f>IF(AND($A201&lt;&gt;"",$A201&lt;&gt;"Kérem válasszon!"),ViziPartner!$C$9,"")</f>
        <v/>
      </c>
      <c r="AJ201" s="60" t="str">
        <f>IF(AND($A201&lt;&gt;"",$A201&lt;&gt;"Kérem válasszon!"),ViziPartner!$C$8,"")</f>
        <v/>
      </c>
      <c r="AK201" s="60" t="str">
        <f>IF(AND($A201&lt;&gt;"",$A201&lt;&gt;"Kérem válasszon!"),ViziPartner!$C$73,"")</f>
        <v/>
      </c>
      <c r="AL201" s="107" t="str">
        <f>IF(AND($A201&lt;&gt;"",$A201&lt;&gt;"Kérem válasszon!"),ViziPartner!$C$74,"")</f>
        <v/>
      </c>
    </row>
    <row r="202" spans="2:38">
      <c r="B202" s="105"/>
      <c r="D202" s="107"/>
      <c r="E202" s="57" t="str">
        <f>IF(OR($A202="",$A202="Kérem válasszon!"),"",Jármű!#REF!)</f>
        <v/>
      </c>
      <c r="G202" s="60" t="str">
        <f t="shared" si="15"/>
        <v/>
      </c>
      <c r="H202" s="60" t="str">
        <f t="shared" si="16"/>
        <v/>
      </c>
      <c r="I202" s="60" t="str">
        <f t="shared" si="17"/>
        <v/>
      </c>
      <c r="J202" s="60" t="str">
        <f t="shared" si="18"/>
        <v/>
      </c>
      <c r="K202" s="60" t="str">
        <f t="shared" si="19"/>
        <v/>
      </c>
      <c r="AI202" s="60" t="str">
        <f>IF(AND($A202&lt;&gt;"",$A202&lt;&gt;"Kérem válasszon!"),ViziPartner!$C$9,"")</f>
        <v/>
      </c>
      <c r="AJ202" s="60" t="str">
        <f>IF(AND($A202&lt;&gt;"",$A202&lt;&gt;"Kérem válasszon!"),ViziPartner!$C$8,"")</f>
        <v/>
      </c>
      <c r="AK202" s="60" t="str">
        <f>IF(AND($A202&lt;&gt;"",$A202&lt;&gt;"Kérem válasszon!"),ViziPartner!$C$73,"")</f>
        <v/>
      </c>
      <c r="AL202" s="107" t="str">
        <f>IF(AND($A202&lt;&gt;"",$A202&lt;&gt;"Kérem válasszon!"),ViziPartner!$C$74,"")</f>
        <v/>
      </c>
    </row>
    <row r="203" spans="2:38">
      <c r="B203" s="105"/>
      <c r="D203" s="107"/>
      <c r="E203" s="57" t="str">
        <f>IF(OR($A203="",$A203="Kérem válasszon!"),"",Jármű!#REF!)</f>
        <v/>
      </c>
      <c r="G203" s="60" t="str">
        <f t="shared" si="15"/>
        <v/>
      </c>
      <c r="H203" s="60" t="str">
        <f t="shared" si="16"/>
        <v/>
      </c>
      <c r="I203" s="60" t="str">
        <f t="shared" si="17"/>
        <v/>
      </c>
      <c r="J203" s="60" t="str">
        <f t="shared" si="18"/>
        <v/>
      </c>
      <c r="K203" s="60" t="str">
        <f t="shared" si="19"/>
        <v/>
      </c>
      <c r="AI203" s="60" t="str">
        <f>IF(AND($A203&lt;&gt;"",$A203&lt;&gt;"Kérem válasszon!"),ViziPartner!$C$9,"")</f>
        <v/>
      </c>
      <c r="AJ203" s="60" t="str">
        <f>IF(AND($A203&lt;&gt;"",$A203&lt;&gt;"Kérem válasszon!"),ViziPartner!$C$8,"")</f>
        <v/>
      </c>
      <c r="AK203" s="60" t="str">
        <f>IF(AND($A203&lt;&gt;"",$A203&lt;&gt;"Kérem válasszon!"),ViziPartner!$C$73,"")</f>
        <v/>
      </c>
      <c r="AL203" s="107" t="str">
        <f>IF(AND($A203&lt;&gt;"",$A203&lt;&gt;"Kérem válasszon!"),ViziPartner!$C$74,"")</f>
        <v/>
      </c>
    </row>
    <row r="204" spans="2:38">
      <c r="B204" s="105"/>
      <c r="D204" s="107"/>
      <c r="E204" s="57" t="str">
        <f>IF(OR($A204="",$A204="Kérem válasszon!"),"",Jármű!#REF!)</f>
        <v/>
      </c>
      <c r="G204" s="60" t="str">
        <f t="shared" si="15"/>
        <v/>
      </c>
      <c r="H204" s="60" t="str">
        <f t="shared" si="16"/>
        <v/>
      </c>
      <c r="I204" s="60" t="str">
        <f t="shared" si="17"/>
        <v/>
      </c>
      <c r="J204" s="60" t="str">
        <f t="shared" si="18"/>
        <v/>
      </c>
      <c r="K204" s="60" t="str">
        <f t="shared" si="19"/>
        <v/>
      </c>
      <c r="AI204" s="60" t="str">
        <f>IF(AND($A204&lt;&gt;"",$A204&lt;&gt;"Kérem válasszon!"),ViziPartner!$C$9,"")</f>
        <v/>
      </c>
      <c r="AJ204" s="60" t="str">
        <f>IF(AND($A204&lt;&gt;"",$A204&lt;&gt;"Kérem válasszon!"),ViziPartner!$C$8,"")</f>
        <v/>
      </c>
      <c r="AK204" s="60" t="str">
        <f>IF(AND($A204&lt;&gt;"",$A204&lt;&gt;"Kérem válasszon!"),ViziPartner!$C$73,"")</f>
        <v/>
      </c>
      <c r="AL204" s="107" t="str">
        <f>IF(AND($A204&lt;&gt;"",$A204&lt;&gt;"Kérem válasszon!"),ViziPartner!$C$74,"")</f>
        <v/>
      </c>
    </row>
    <row r="205" spans="2:38">
      <c r="B205" s="105"/>
      <c r="D205" s="107"/>
      <c r="E205" s="57" t="str">
        <f>IF(OR($A205="",$A205="Kérem válasszon!"),"",Jármű!#REF!)</f>
        <v/>
      </c>
      <c r="G205" s="60" t="str">
        <f t="shared" si="15"/>
        <v/>
      </c>
      <c r="H205" s="60" t="str">
        <f t="shared" si="16"/>
        <v/>
      </c>
      <c r="I205" s="60" t="str">
        <f t="shared" si="17"/>
        <v/>
      </c>
      <c r="J205" s="60" t="str">
        <f t="shared" si="18"/>
        <v/>
      </c>
      <c r="K205" s="60" t="str">
        <f t="shared" si="19"/>
        <v/>
      </c>
      <c r="AI205" s="60" t="str">
        <f>IF(AND($A205&lt;&gt;"",$A205&lt;&gt;"Kérem válasszon!"),ViziPartner!$C$9,"")</f>
        <v/>
      </c>
      <c r="AJ205" s="60" t="str">
        <f>IF(AND($A205&lt;&gt;"",$A205&lt;&gt;"Kérem válasszon!"),ViziPartner!$C$8,"")</f>
        <v/>
      </c>
      <c r="AK205" s="60" t="str">
        <f>IF(AND($A205&lt;&gt;"",$A205&lt;&gt;"Kérem válasszon!"),ViziPartner!$C$73,"")</f>
        <v/>
      </c>
      <c r="AL205" s="107" t="str">
        <f>IF(AND($A205&lt;&gt;"",$A205&lt;&gt;"Kérem válasszon!"),ViziPartner!$C$74,"")</f>
        <v/>
      </c>
    </row>
    <row r="206" spans="2:38">
      <c r="B206" s="105"/>
      <c r="D206" s="107"/>
      <c r="G206" s="60" t="str">
        <f t="shared" si="15"/>
        <v/>
      </c>
      <c r="H206" s="60" t="str">
        <f t="shared" si="16"/>
        <v/>
      </c>
      <c r="I206" s="60" t="str">
        <f t="shared" si="17"/>
        <v/>
      </c>
      <c r="J206" s="60" t="str">
        <f t="shared" si="18"/>
        <v/>
      </c>
      <c r="K206" s="60" t="str">
        <f t="shared" si="19"/>
        <v/>
      </c>
      <c r="AI206" s="60" t="str">
        <f>IF(AND($A206&lt;&gt;"",$A206&lt;&gt;"Kérem válasszon!"),ViziPartner!$C$9,"")</f>
        <v/>
      </c>
      <c r="AJ206" s="60" t="str">
        <f>IF(AND($A206&lt;&gt;"",$A206&lt;&gt;"Kérem válasszon!"),ViziPartner!$C$8,"")</f>
        <v/>
      </c>
      <c r="AK206" s="60" t="str">
        <f>IF(AND($A206&lt;&gt;"",$A206&lt;&gt;"Kérem válasszon!"),ViziPartner!$C$73,"")</f>
        <v/>
      </c>
      <c r="AL206" s="107" t="str">
        <f>IF(AND($A206&lt;&gt;"",$A206&lt;&gt;"Kérem válasszon!"),ViziPartner!$C$74,"")</f>
        <v/>
      </c>
    </row>
    <row r="207" spans="2:38">
      <c r="B207" s="105"/>
      <c r="D207" s="107"/>
      <c r="E207" s="57" t="str">
        <f>IF(OR($A207="",$A207="Kérem válasszon!"),"",Jármű!#REF!)</f>
        <v/>
      </c>
      <c r="G207" s="60" t="str">
        <f t="shared" si="15"/>
        <v/>
      </c>
      <c r="H207" s="60" t="str">
        <f t="shared" si="16"/>
        <v/>
      </c>
      <c r="I207" s="60" t="str">
        <f t="shared" si="17"/>
        <v/>
      </c>
      <c r="J207" s="60" t="str">
        <f t="shared" si="18"/>
        <v/>
      </c>
      <c r="K207" s="60" t="str">
        <f t="shared" si="19"/>
        <v/>
      </c>
      <c r="AI207" s="60" t="str">
        <f>IF(AND($A207&lt;&gt;"",$A207&lt;&gt;"Kérem válasszon!"),ViziPartner!$C$9,"")</f>
        <v/>
      </c>
      <c r="AJ207" s="60" t="str">
        <f>IF(AND($A207&lt;&gt;"",$A207&lt;&gt;"Kérem válasszon!"),ViziPartner!$C$8,"")</f>
        <v/>
      </c>
      <c r="AK207" s="60" t="str">
        <f>IF(AND($A207&lt;&gt;"",$A207&lt;&gt;"Kérem válasszon!"),ViziPartner!$C$73,"")</f>
        <v/>
      </c>
      <c r="AL207" s="107" t="str">
        <f>IF(AND($A207&lt;&gt;"",$A207&lt;&gt;"Kérem válasszon!"),ViziPartner!$C$74,"")</f>
        <v/>
      </c>
    </row>
    <row r="208" spans="2:38">
      <c r="B208" s="105"/>
      <c r="D208" s="107"/>
      <c r="E208" s="57" t="str">
        <f>IF(OR($A208="",$A208="Kérem válasszon!"),"",Jármű!#REF!)</f>
        <v/>
      </c>
      <c r="G208" s="60" t="str">
        <f t="shared" si="15"/>
        <v/>
      </c>
      <c r="H208" s="60" t="str">
        <f t="shared" si="16"/>
        <v/>
      </c>
      <c r="I208" s="60" t="str">
        <f t="shared" si="17"/>
        <v/>
      </c>
      <c r="J208" s="60" t="str">
        <f t="shared" si="18"/>
        <v/>
      </c>
      <c r="K208" s="60" t="str">
        <f t="shared" si="19"/>
        <v/>
      </c>
      <c r="AI208" s="60" t="str">
        <f>IF(AND($A208&lt;&gt;"",$A208&lt;&gt;"Kérem válasszon!"),ViziPartner!$C$9,"")</f>
        <v/>
      </c>
      <c r="AJ208" s="60" t="str">
        <f>IF(AND($A208&lt;&gt;"",$A208&lt;&gt;"Kérem válasszon!"),ViziPartner!$C$8,"")</f>
        <v/>
      </c>
      <c r="AK208" s="60" t="str">
        <f>IF(AND($A208&lt;&gt;"",$A208&lt;&gt;"Kérem válasszon!"),ViziPartner!$C$73,"")</f>
        <v/>
      </c>
      <c r="AL208" s="107" t="str">
        <f>IF(AND($A208&lt;&gt;"",$A208&lt;&gt;"Kérem válasszon!"),ViziPartner!$C$74,"")</f>
        <v/>
      </c>
    </row>
    <row r="209" spans="2:38">
      <c r="B209" s="105"/>
      <c r="D209" s="107"/>
      <c r="E209" s="57" t="str">
        <f>IF(OR($A209="",$A209="Kérem válasszon!"),"",Jármű!#REF!)</f>
        <v/>
      </c>
      <c r="G209" s="60" t="str">
        <f t="shared" si="15"/>
        <v/>
      </c>
      <c r="H209" s="60" t="str">
        <f t="shared" si="16"/>
        <v/>
      </c>
      <c r="I209" s="60" t="str">
        <f t="shared" si="17"/>
        <v/>
      </c>
      <c r="J209" s="60" t="str">
        <f t="shared" si="18"/>
        <v/>
      </c>
      <c r="K209" s="60" t="str">
        <f t="shared" si="19"/>
        <v/>
      </c>
      <c r="AI209" s="60" t="str">
        <f>IF(AND($A209&lt;&gt;"",$A209&lt;&gt;"Kérem válasszon!"),ViziPartner!$C$9,"")</f>
        <v/>
      </c>
      <c r="AJ209" s="60" t="str">
        <f>IF(AND($A209&lt;&gt;"",$A209&lt;&gt;"Kérem válasszon!"),ViziPartner!$C$8,"")</f>
        <v/>
      </c>
      <c r="AK209" s="60" t="str">
        <f>IF(AND($A209&lt;&gt;"",$A209&lt;&gt;"Kérem válasszon!"),ViziPartner!$C$73,"")</f>
        <v/>
      </c>
      <c r="AL209" s="107" t="str">
        <f>IF(AND($A209&lt;&gt;"",$A209&lt;&gt;"Kérem válasszon!"),ViziPartner!$C$74,"")</f>
        <v/>
      </c>
    </row>
    <row r="210" spans="2:38">
      <c r="B210" s="105"/>
      <c r="D210" s="107"/>
      <c r="O210" s="60" t="s">
        <v>90</v>
      </c>
      <c r="AI210" s="60" t="str">
        <f>IF(AND($A210&lt;&gt;"",$A210&lt;&gt;"Kérem válasszon!"),ViziPartner!$C$9,"")</f>
        <v/>
      </c>
      <c r="AJ210" s="60" t="str">
        <f>IF(AND($A210&lt;&gt;"",$A210&lt;&gt;"Kérem válasszon!"),ViziPartner!$C$8,"")</f>
        <v/>
      </c>
      <c r="AK210" s="60" t="str">
        <f>IF(AND($A210&lt;&gt;"",$A210&lt;&gt;"Kérem válasszon!"),ViziPartner!$C$73,"")</f>
        <v/>
      </c>
      <c r="AL210" s="107" t="str">
        <f>IF(AND($A210&lt;&gt;"",$A210&lt;&gt;"Kérem válasszon!"),ViziPartner!$C$74,"")</f>
        <v/>
      </c>
    </row>
    <row r="211" spans="2:38">
      <c r="B211" s="105"/>
      <c r="D211" s="107"/>
      <c r="E211" s="57" t="str">
        <f>IF(OR($A211="",$A211="Kérem válasszon!"),"",Jármű!#REF!)</f>
        <v/>
      </c>
      <c r="G211" s="60" t="str">
        <f t="shared" si="15"/>
        <v/>
      </c>
      <c r="H211" s="60" t="str">
        <f t="shared" si="16"/>
        <v/>
      </c>
      <c r="I211" s="60" t="str">
        <f t="shared" si="17"/>
        <v/>
      </c>
      <c r="J211" s="60" t="str">
        <f t="shared" si="18"/>
        <v/>
      </c>
      <c r="K211" s="60" t="str">
        <f t="shared" si="19"/>
        <v/>
      </c>
      <c r="AI211" s="60" t="str">
        <f>IF(AND($A211&lt;&gt;"",$A211&lt;&gt;"Kérem válasszon!"),ViziPartner!$C$9,"")</f>
        <v/>
      </c>
      <c r="AJ211" s="60" t="str">
        <f>IF(AND($A211&lt;&gt;"",$A211&lt;&gt;"Kérem válasszon!"),ViziPartner!$C$8,"")</f>
        <v/>
      </c>
      <c r="AK211" s="60" t="str">
        <f>IF(AND($A211&lt;&gt;"",$A211&lt;&gt;"Kérem válasszon!"),ViziPartner!$C$73,"")</f>
        <v/>
      </c>
      <c r="AL211" s="107" t="str">
        <f>IF(AND($A211&lt;&gt;"",$A211&lt;&gt;"Kérem válasszon!"),ViziPartner!$C$74,"")</f>
        <v/>
      </c>
    </row>
    <row r="212" spans="2:38">
      <c r="B212" s="105"/>
      <c r="D212" s="107"/>
      <c r="E212" s="57" t="str">
        <f>IF(OR($A212="",$A212="Kérem válasszon!"),"",Jármű!#REF!)</f>
        <v/>
      </c>
      <c r="G212" s="60" t="str">
        <f t="shared" si="15"/>
        <v/>
      </c>
      <c r="H212" s="60" t="str">
        <f t="shared" si="16"/>
        <v/>
      </c>
      <c r="I212" s="60" t="str">
        <f t="shared" si="17"/>
        <v/>
      </c>
      <c r="J212" s="60" t="str">
        <f t="shared" si="18"/>
        <v/>
      </c>
      <c r="K212" s="60" t="str">
        <f t="shared" si="19"/>
        <v/>
      </c>
      <c r="AI212" s="60" t="str">
        <f>IF(AND($A212&lt;&gt;"",$A212&lt;&gt;"Kérem válasszon!"),ViziPartner!$C$9,"")</f>
        <v/>
      </c>
      <c r="AJ212" s="60" t="str">
        <f>IF(AND($A212&lt;&gt;"",$A212&lt;&gt;"Kérem válasszon!"),ViziPartner!$C$8,"")</f>
        <v/>
      </c>
      <c r="AK212" s="60" t="str">
        <f>IF(AND($A212&lt;&gt;"",$A212&lt;&gt;"Kérem válasszon!"),ViziPartner!$C$73,"")</f>
        <v/>
      </c>
      <c r="AL212" s="107" t="str">
        <f>IF(AND($A212&lt;&gt;"",$A212&lt;&gt;"Kérem válasszon!"),ViziPartner!$C$74,"")</f>
        <v/>
      </c>
    </row>
    <row r="213" spans="2:38">
      <c r="B213" s="105"/>
      <c r="D213" s="107"/>
      <c r="E213" s="57" t="str">
        <f>IF(OR($A213="",$A213="Kérem válasszon!"),"",Jármű!#REF!)</f>
        <v/>
      </c>
      <c r="G213" s="60" t="str">
        <f t="shared" si="15"/>
        <v/>
      </c>
      <c r="H213" s="60" t="str">
        <f t="shared" si="16"/>
        <v/>
      </c>
      <c r="I213" s="60" t="str">
        <f t="shared" si="17"/>
        <v/>
      </c>
      <c r="J213" s="60" t="str">
        <f t="shared" si="18"/>
        <v/>
      </c>
      <c r="K213" s="60" t="str">
        <f t="shared" si="19"/>
        <v/>
      </c>
      <c r="AI213" s="60" t="str">
        <f>IF(AND($A213&lt;&gt;"",$A213&lt;&gt;"Kérem válasszon!"),ViziPartner!$C$9,"")</f>
        <v/>
      </c>
      <c r="AJ213" s="60" t="str">
        <f>IF(AND($A213&lt;&gt;"",$A213&lt;&gt;"Kérem válasszon!"),ViziPartner!$C$8,"")</f>
        <v/>
      </c>
      <c r="AK213" s="60" t="str">
        <f>IF(AND($A213&lt;&gt;"",$A213&lt;&gt;"Kérem válasszon!"),ViziPartner!$C$73,"")</f>
        <v/>
      </c>
      <c r="AL213" s="107" t="str">
        <f>IF(AND($A213&lt;&gt;"",$A213&lt;&gt;"Kérem válasszon!"),ViziPartner!$C$74,"")</f>
        <v/>
      </c>
    </row>
    <row r="214" spans="2:38">
      <c r="B214" s="105"/>
      <c r="D214" s="107"/>
      <c r="E214" s="57" t="str">
        <f>IF(OR($A214="",$A214="Kérem válasszon!"),"",Jármű!#REF!)</f>
        <v/>
      </c>
      <c r="G214" s="60" t="str">
        <f t="shared" si="15"/>
        <v/>
      </c>
      <c r="H214" s="60" t="str">
        <f t="shared" si="16"/>
        <v/>
      </c>
      <c r="I214" s="60" t="str">
        <f t="shared" si="17"/>
        <v/>
      </c>
      <c r="J214" s="60" t="str">
        <f t="shared" si="18"/>
        <v/>
      </c>
      <c r="K214" s="60" t="str">
        <f t="shared" si="19"/>
        <v/>
      </c>
      <c r="AI214" s="60" t="str">
        <f>IF(AND($A214&lt;&gt;"",$A214&lt;&gt;"Kérem válasszon!"),ViziPartner!$C$9,"")</f>
        <v/>
      </c>
      <c r="AJ214" s="60" t="str">
        <f>IF(AND($A214&lt;&gt;"",$A214&lt;&gt;"Kérem válasszon!"),ViziPartner!$C$8,"")</f>
        <v/>
      </c>
      <c r="AK214" s="60" t="str">
        <f>IF(AND($A214&lt;&gt;"",$A214&lt;&gt;"Kérem válasszon!"),ViziPartner!$C$73,"")</f>
        <v/>
      </c>
      <c r="AL214" s="107" t="str">
        <f>IF(AND($A214&lt;&gt;"",$A214&lt;&gt;"Kérem válasszon!"),ViziPartner!$C$74,"")</f>
        <v/>
      </c>
    </row>
    <row r="215" spans="2:38">
      <c r="B215" s="105"/>
      <c r="D215" s="107"/>
      <c r="E215" s="57" t="str">
        <f>IF(OR($A215="",$A215="Kérem válasszon!"),"",Jármű!#REF!)</f>
        <v/>
      </c>
      <c r="G215" s="60" t="str">
        <f t="shared" si="15"/>
        <v/>
      </c>
      <c r="H215" s="60" t="str">
        <f t="shared" si="16"/>
        <v/>
      </c>
      <c r="I215" s="60" t="str">
        <f t="shared" si="17"/>
        <v/>
      </c>
      <c r="J215" s="60" t="str">
        <f t="shared" si="18"/>
        <v/>
      </c>
      <c r="K215" s="60" t="str">
        <f t="shared" si="19"/>
        <v/>
      </c>
      <c r="AI215" s="60" t="str">
        <f>IF(AND($A215&lt;&gt;"",$A215&lt;&gt;"Kérem válasszon!"),ViziPartner!$C$9,"")</f>
        <v/>
      </c>
      <c r="AJ215" s="60" t="str">
        <f>IF(AND($A215&lt;&gt;"",$A215&lt;&gt;"Kérem válasszon!"),ViziPartner!$C$8,"")</f>
        <v/>
      </c>
      <c r="AK215" s="60" t="str">
        <f>IF(AND($A215&lt;&gt;"",$A215&lt;&gt;"Kérem válasszon!"),ViziPartner!$C$73,"")</f>
        <v/>
      </c>
      <c r="AL215" s="107" t="str">
        <f>IF(AND($A215&lt;&gt;"",$A215&lt;&gt;"Kérem válasszon!"),ViziPartner!$C$74,"")</f>
        <v/>
      </c>
    </row>
    <row r="216" spans="2:38">
      <c r="B216" s="105"/>
      <c r="D216" s="107"/>
      <c r="E216" s="57" t="str">
        <f>IF(OR($A216="",$A216="Kérem válasszon!"),"",Jármű!#REF!)</f>
        <v/>
      </c>
      <c r="G216" s="60" t="str">
        <f t="shared" si="15"/>
        <v/>
      </c>
      <c r="H216" s="60" t="str">
        <f t="shared" si="16"/>
        <v/>
      </c>
      <c r="I216" s="60" t="str">
        <f t="shared" si="17"/>
        <v/>
      </c>
      <c r="J216" s="60" t="str">
        <f t="shared" si="18"/>
        <v/>
      </c>
      <c r="K216" s="60" t="str">
        <f t="shared" si="19"/>
        <v/>
      </c>
      <c r="AI216" s="60" t="str">
        <f>IF(AND($A216&lt;&gt;"",$A216&lt;&gt;"Kérem válasszon!"),ViziPartner!$C$9,"")</f>
        <v/>
      </c>
      <c r="AJ216" s="60" t="str">
        <f>IF(AND($A216&lt;&gt;"",$A216&lt;&gt;"Kérem válasszon!"),ViziPartner!$C$8,"")</f>
        <v/>
      </c>
      <c r="AK216" s="60" t="str">
        <f>IF(AND($A216&lt;&gt;"",$A216&lt;&gt;"Kérem válasszon!"),ViziPartner!$C$73,"")</f>
        <v/>
      </c>
      <c r="AL216" s="107" t="str">
        <f>IF(AND($A216&lt;&gt;"",$A216&lt;&gt;"Kérem válasszon!"),ViziPartner!$C$74,"")</f>
        <v/>
      </c>
    </row>
    <row r="217" spans="2:38">
      <c r="B217" s="105"/>
      <c r="D217" s="107"/>
      <c r="E217" s="57" t="str">
        <f>IF(OR($A217="",$A217="Kérem válasszon!"),"",Jármű!#REF!)</f>
        <v/>
      </c>
      <c r="G217" s="60" t="str">
        <f t="shared" si="15"/>
        <v/>
      </c>
      <c r="H217" s="60" t="str">
        <f t="shared" si="16"/>
        <v/>
      </c>
      <c r="I217" s="60" t="str">
        <f t="shared" si="17"/>
        <v/>
      </c>
      <c r="J217" s="60" t="str">
        <f t="shared" si="18"/>
        <v/>
      </c>
      <c r="K217" s="60" t="str">
        <f t="shared" si="19"/>
        <v/>
      </c>
      <c r="AI217" s="60" t="str">
        <f>IF(AND($A217&lt;&gt;"",$A217&lt;&gt;"Kérem válasszon!"),ViziPartner!$C$9,"")</f>
        <v/>
      </c>
      <c r="AJ217" s="60" t="str">
        <f>IF(AND($A217&lt;&gt;"",$A217&lt;&gt;"Kérem válasszon!"),ViziPartner!$C$8,"")</f>
        <v/>
      </c>
      <c r="AK217" s="60" t="str">
        <f>IF(AND($A217&lt;&gt;"",$A217&lt;&gt;"Kérem válasszon!"),ViziPartner!$C$73,"")</f>
        <v/>
      </c>
      <c r="AL217" s="107" t="str">
        <f>IF(AND($A217&lt;&gt;"",$A217&lt;&gt;"Kérem válasszon!"),ViziPartner!$C$74,"")</f>
        <v/>
      </c>
    </row>
    <row r="218" spans="2:38">
      <c r="B218" s="105"/>
      <c r="D218" s="107"/>
      <c r="E218" s="57" t="str">
        <f>IF(OR($A218="",$A218="Kérem válasszon!"),"",Jármű!#REF!)</f>
        <v/>
      </c>
      <c r="G218" s="60" t="str">
        <f t="shared" si="15"/>
        <v/>
      </c>
      <c r="H218" s="60" t="str">
        <f t="shared" si="16"/>
        <v/>
      </c>
      <c r="I218" s="60" t="str">
        <f t="shared" si="17"/>
        <v/>
      </c>
      <c r="J218" s="60" t="str">
        <f t="shared" si="18"/>
        <v/>
      </c>
      <c r="K218" s="60" t="str">
        <f t="shared" si="19"/>
        <v/>
      </c>
      <c r="AI218" s="60" t="str">
        <f>IF(AND($A218&lt;&gt;"",$A218&lt;&gt;"Kérem válasszon!"),ViziPartner!$C$9,"")</f>
        <v/>
      </c>
      <c r="AJ218" s="60" t="str">
        <f>IF(AND($A218&lt;&gt;"",$A218&lt;&gt;"Kérem válasszon!"),ViziPartner!$C$8,"")</f>
        <v/>
      </c>
      <c r="AK218" s="60" t="str">
        <f>IF(AND($A218&lt;&gt;"",$A218&lt;&gt;"Kérem válasszon!"),ViziPartner!$C$73,"")</f>
        <v/>
      </c>
      <c r="AL218" s="107" t="str">
        <f>IF(AND($A218&lt;&gt;"",$A218&lt;&gt;"Kérem válasszon!"),ViziPartner!$C$74,"")</f>
        <v/>
      </c>
    </row>
    <row r="219" spans="2:38">
      <c r="B219" s="105"/>
      <c r="D219" s="107"/>
      <c r="E219" s="57" t="str">
        <f>IF(OR($A219="",$A219="Kérem válasszon!"),"",Jármű!#REF!)</f>
        <v/>
      </c>
      <c r="G219" s="60" t="str">
        <f t="shared" si="15"/>
        <v/>
      </c>
      <c r="H219" s="60" t="str">
        <f t="shared" si="16"/>
        <v/>
      </c>
      <c r="I219" s="60" t="str">
        <f t="shared" si="17"/>
        <v/>
      </c>
      <c r="J219" s="60" t="str">
        <f t="shared" si="18"/>
        <v/>
      </c>
      <c r="K219" s="60" t="str">
        <f t="shared" si="19"/>
        <v/>
      </c>
      <c r="AI219" s="60" t="str">
        <f>IF(AND($A219&lt;&gt;"",$A219&lt;&gt;"Kérem válasszon!"),ViziPartner!$C$9,"")</f>
        <v/>
      </c>
      <c r="AJ219" s="60" t="str">
        <f>IF(AND($A219&lt;&gt;"",$A219&lt;&gt;"Kérem válasszon!"),ViziPartner!$C$8,"")</f>
        <v/>
      </c>
      <c r="AK219" s="60" t="str">
        <f>IF(AND($A219&lt;&gt;"",$A219&lt;&gt;"Kérem válasszon!"),ViziPartner!$C$73,"")</f>
        <v/>
      </c>
      <c r="AL219" s="107" t="str">
        <f>IF(AND($A219&lt;&gt;"",$A219&lt;&gt;"Kérem válasszon!"),ViziPartner!$C$74,"")</f>
        <v/>
      </c>
    </row>
    <row r="220" spans="2:38">
      <c r="B220" s="105"/>
      <c r="D220" s="107"/>
      <c r="E220" s="57" t="str">
        <f>IF(OR($A220="",$A220="Kérem válasszon!"),"",Jármű!#REF!)</f>
        <v/>
      </c>
      <c r="G220" s="60" t="str">
        <f t="shared" si="15"/>
        <v/>
      </c>
      <c r="H220" s="60" t="str">
        <f t="shared" si="16"/>
        <v/>
      </c>
      <c r="I220" s="60" t="str">
        <f t="shared" si="17"/>
        <v/>
      </c>
      <c r="J220" s="60" t="str">
        <f t="shared" si="18"/>
        <v/>
      </c>
      <c r="K220" s="60" t="str">
        <f t="shared" si="19"/>
        <v/>
      </c>
      <c r="AI220" s="60" t="str">
        <f>IF(AND($A220&lt;&gt;"",$A220&lt;&gt;"Kérem válasszon!"),ViziPartner!$C$9,"")</f>
        <v/>
      </c>
      <c r="AJ220" s="60" t="str">
        <f>IF(AND($A220&lt;&gt;"",$A220&lt;&gt;"Kérem válasszon!"),ViziPartner!$C$8,"")</f>
        <v/>
      </c>
      <c r="AK220" s="60" t="str">
        <f>IF(AND($A220&lt;&gt;"",$A220&lt;&gt;"Kérem válasszon!"),ViziPartner!$C$73,"")</f>
        <v/>
      </c>
      <c r="AL220" s="107" t="str">
        <f>IF(AND($A220&lt;&gt;"",$A220&lt;&gt;"Kérem válasszon!"),ViziPartner!$C$74,"")</f>
        <v/>
      </c>
    </row>
    <row r="221" spans="2:38">
      <c r="B221" s="105"/>
      <c r="D221" s="107"/>
      <c r="E221" s="57" t="str">
        <f>IF(OR($A221="",$A221="Kérem válasszon!"),"",Jármű!#REF!)</f>
        <v/>
      </c>
      <c r="G221" s="60" t="str">
        <f t="shared" si="15"/>
        <v/>
      </c>
      <c r="H221" s="60" t="str">
        <f t="shared" si="16"/>
        <v/>
      </c>
      <c r="I221" s="60" t="str">
        <f t="shared" si="17"/>
        <v/>
      </c>
      <c r="J221" s="60" t="str">
        <f t="shared" si="18"/>
        <v/>
      </c>
      <c r="K221" s="60" t="str">
        <f t="shared" si="19"/>
        <v/>
      </c>
      <c r="AI221" s="60" t="str">
        <f>IF(AND($A221&lt;&gt;"",$A221&lt;&gt;"Kérem válasszon!"),ViziPartner!$C$9,"")</f>
        <v/>
      </c>
      <c r="AJ221" s="60" t="str">
        <f>IF(AND($A221&lt;&gt;"",$A221&lt;&gt;"Kérem válasszon!"),ViziPartner!$C$8,"")</f>
        <v/>
      </c>
      <c r="AK221" s="60" t="str">
        <f>IF(AND($A221&lt;&gt;"",$A221&lt;&gt;"Kérem válasszon!"),ViziPartner!$C$73,"")</f>
        <v/>
      </c>
      <c r="AL221" s="107" t="str">
        <f>IF(AND($A221&lt;&gt;"",$A221&lt;&gt;"Kérem válasszon!"),ViziPartner!$C$74,"")</f>
        <v/>
      </c>
    </row>
    <row r="222" spans="2:38">
      <c r="B222" s="105"/>
      <c r="D222" s="107"/>
      <c r="E222" s="57" t="str">
        <f>IF(OR($A222="",$A222="Kérem válasszon!"),"",Jármű!#REF!)</f>
        <v/>
      </c>
      <c r="G222" s="60" t="str">
        <f t="shared" si="15"/>
        <v/>
      </c>
      <c r="H222" s="60" t="str">
        <f t="shared" si="16"/>
        <v/>
      </c>
      <c r="I222" s="60" t="str">
        <f t="shared" si="17"/>
        <v/>
      </c>
      <c r="J222" s="60" t="str">
        <f t="shared" si="18"/>
        <v/>
      </c>
      <c r="K222" s="60" t="str">
        <f t="shared" si="19"/>
        <v/>
      </c>
      <c r="AI222" s="60" t="str">
        <f>IF(AND($A222&lt;&gt;"",$A222&lt;&gt;"Kérem válasszon!"),ViziPartner!$C$9,"")</f>
        <v/>
      </c>
      <c r="AJ222" s="60" t="str">
        <f>IF(AND($A222&lt;&gt;"",$A222&lt;&gt;"Kérem válasszon!"),ViziPartner!$C$8,"")</f>
        <v/>
      </c>
      <c r="AK222" s="60" t="str">
        <f>IF(AND($A222&lt;&gt;"",$A222&lt;&gt;"Kérem válasszon!"),ViziPartner!$C$73,"")</f>
        <v/>
      </c>
      <c r="AL222" s="107" t="str">
        <f>IF(AND($A222&lt;&gt;"",$A222&lt;&gt;"Kérem válasszon!"),ViziPartner!$C$74,"")</f>
        <v/>
      </c>
    </row>
    <row r="223" spans="2:38">
      <c r="B223" s="105"/>
      <c r="D223" s="107"/>
      <c r="E223" s="57" t="str">
        <f>IF(OR($A223="",$A223="Kérem válasszon!"),"",Jármű!#REF!)</f>
        <v/>
      </c>
      <c r="G223" s="60" t="str">
        <f t="shared" si="15"/>
        <v/>
      </c>
      <c r="H223" s="60" t="str">
        <f t="shared" si="16"/>
        <v/>
      </c>
      <c r="I223" s="60" t="str">
        <f t="shared" si="17"/>
        <v/>
      </c>
      <c r="J223" s="60" t="str">
        <f t="shared" si="18"/>
        <v/>
      </c>
      <c r="K223" s="60" t="str">
        <f t="shared" si="19"/>
        <v/>
      </c>
      <c r="AI223" s="60" t="str">
        <f>IF(AND($A223&lt;&gt;"",$A223&lt;&gt;"Kérem válasszon!"),ViziPartner!$C$9,"")</f>
        <v/>
      </c>
      <c r="AJ223" s="60" t="str">
        <f>IF(AND($A223&lt;&gt;"",$A223&lt;&gt;"Kérem válasszon!"),ViziPartner!$C$8,"")</f>
        <v/>
      </c>
      <c r="AK223" s="60" t="str">
        <f>IF(AND($A223&lt;&gt;"",$A223&lt;&gt;"Kérem válasszon!"),ViziPartner!$C$73,"")</f>
        <v/>
      </c>
      <c r="AL223" s="107" t="str">
        <f>IF(AND($A223&lt;&gt;"",$A223&lt;&gt;"Kérem válasszon!"),ViziPartner!$C$74,"")</f>
        <v/>
      </c>
    </row>
    <row r="224" spans="2:38">
      <c r="B224" s="105"/>
      <c r="D224" s="107"/>
      <c r="E224" s="57" t="str">
        <f>IF(OR($A224="",$A224="Kérem válasszon!"),"",Jármű!#REF!)</f>
        <v/>
      </c>
      <c r="G224" s="60" t="str">
        <f t="shared" si="15"/>
        <v/>
      </c>
      <c r="H224" s="60" t="str">
        <f t="shared" si="16"/>
        <v/>
      </c>
      <c r="I224" s="60" t="str">
        <f t="shared" si="17"/>
        <v/>
      </c>
      <c r="J224" s="60" t="str">
        <f t="shared" si="18"/>
        <v/>
      </c>
      <c r="K224" s="60" t="str">
        <f t="shared" si="19"/>
        <v/>
      </c>
      <c r="AI224" s="60" t="str">
        <f>IF(AND($A224&lt;&gt;"",$A224&lt;&gt;"Kérem válasszon!"),ViziPartner!$C$9,"")</f>
        <v/>
      </c>
      <c r="AJ224" s="60" t="str">
        <f>IF(AND($A224&lt;&gt;"",$A224&lt;&gt;"Kérem válasszon!"),ViziPartner!$C$8,"")</f>
        <v/>
      </c>
      <c r="AK224" s="60" t="str">
        <f>IF(AND($A224&lt;&gt;"",$A224&lt;&gt;"Kérem válasszon!"),ViziPartner!$C$73,"")</f>
        <v/>
      </c>
      <c r="AL224" s="107" t="str">
        <f>IF(AND($A224&lt;&gt;"",$A224&lt;&gt;"Kérem válasszon!"),ViziPartner!$C$74,"")</f>
        <v/>
      </c>
    </row>
    <row r="225" spans="2:38">
      <c r="B225" s="105"/>
      <c r="D225" s="107"/>
      <c r="E225" s="57" t="str">
        <f>IF(OR($A225="",$A225="Kérem válasszon!"),"",Jármű!#REF!)</f>
        <v/>
      </c>
      <c r="G225" s="60" t="str">
        <f t="shared" si="15"/>
        <v/>
      </c>
      <c r="H225" s="60" t="str">
        <f t="shared" si="16"/>
        <v/>
      </c>
      <c r="I225" s="60" t="str">
        <f t="shared" si="17"/>
        <v/>
      </c>
      <c r="J225" s="60" t="str">
        <f t="shared" si="18"/>
        <v/>
      </c>
      <c r="K225" s="60" t="str">
        <f t="shared" si="19"/>
        <v/>
      </c>
      <c r="AI225" s="60" t="str">
        <f>IF(AND($A225&lt;&gt;"",$A225&lt;&gt;"Kérem válasszon!"),ViziPartner!$C$9,"")</f>
        <v/>
      </c>
      <c r="AJ225" s="60" t="str">
        <f>IF(AND($A225&lt;&gt;"",$A225&lt;&gt;"Kérem válasszon!"),ViziPartner!$C$8,"")</f>
        <v/>
      </c>
      <c r="AK225" s="60" t="str">
        <f>IF(AND($A225&lt;&gt;"",$A225&lt;&gt;"Kérem válasszon!"),ViziPartner!$C$73,"")</f>
        <v/>
      </c>
      <c r="AL225" s="107" t="str">
        <f>IF(AND($A225&lt;&gt;"",$A225&lt;&gt;"Kérem válasszon!"),ViziPartner!$C$74,"")</f>
        <v/>
      </c>
    </row>
    <row r="226" spans="2:38">
      <c r="B226" s="105"/>
      <c r="D226" s="107"/>
      <c r="E226" s="57" t="str">
        <f>IF(OR($A226="",$A226="Kérem válasszon!"),"",Jármű!#REF!)</f>
        <v/>
      </c>
      <c r="G226" s="60" t="str">
        <f t="shared" si="15"/>
        <v/>
      </c>
      <c r="H226" s="60" t="str">
        <f t="shared" si="16"/>
        <v/>
      </c>
      <c r="I226" s="60" t="str">
        <f t="shared" si="17"/>
        <v/>
      </c>
      <c r="J226" s="60" t="str">
        <f t="shared" si="18"/>
        <v/>
      </c>
      <c r="K226" s="60" t="str">
        <f t="shared" si="19"/>
        <v/>
      </c>
      <c r="AI226" s="60" t="str">
        <f>IF(AND($A226&lt;&gt;"",$A226&lt;&gt;"Kérem válasszon!"),ViziPartner!$C$9,"")</f>
        <v/>
      </c>
      <c r="AJ226" s="60" t="str">
        <f>IF(AND($A226&lt;&gt;"",$A226&lt;&gt;"Kérem válasszon!"),ViziPartner!$C$8,"")</f>
        <v/>
      </c>
      <c r="AK226" s="60" t="str">
        <f>IF(AND($A226&lt;&gt;"",$A226&lt;&gt;"Kérem válasszon!"),ViziPartner!$C$73,"")</f>
        <v/>
      </c>
      <c r="AL226" s="107" t="str">
        <f>IF(AND($A226&lt;&gt;"",$A226&lt;&gt;"Kérem válasszon!"),ViziPartner!$C$74,"")</f>
        <v/>
      </c>
    </row>
    <row r="227" spans="2:38">
      <c r="B227" s="105"/>
      <c r="D227" s="107"/>
      <c r="E227" s="57" t="str">
        <f>IF(OR($A227="",$A227="Kérem válasszon!"),"",Jármű!#REF!)</f>
        <v/>
      </c>
      <c r="G227" s="60" t="str">
        <f t="shared" si="15"/>
        <v/>
      </c>
      <c r="H227" s="60" t="str">
        <f t="shared" si="16"/>
        <v/>
      </c>
      <c r="I227" s="60" t="str">
        <f t="shared" si="17"/>
        <v/>
      </c>
      <c r="J227" s="60" t="str">
        <f t="shared" si="18"/>
        <v/>
      </c>
      <c r="K227" s="60" t="str">
        <f t="shared" si="19"/>
        <v/>
      </c>
      <c r="AI227" s="60" t="str">
        <f>IF(AND($A227&lt;&gt;"",$A227&lt;&gt;"Kérem válasszon!"),ViziPartner!$C$9,"")</f>
        <v/>
      </c>
      <c r="AJ227" s="60" t="str">
        <f>IF(AND($A227&lt;&gt;"",$A227&lt;&gt;"Kérem válasszon!"),ViziPartner!$C$8,"")</f>
        <v/>
      </c>
      <c r="AK227" s="60" t="str">
        <f>IF(AND($A227&lt;&gt;"",$A227&lt;&gt;"Kérem válasszon!"),ViziPartner!$C$73,"")</f>
        <v/>
      </c>
      <c r="AL227" s="107" t="str">
        <f>IF(AND($A227&lt;&gt;"",$A227&lt;&gt;"Kérem válasszon!"),ViziPartner!$C$74,"")</f>
        <v/>
      </c>
    </row>
    <row r="228" spans="2:38">
      <c r="B228" s="105"/>
      <c r="D228" s="107"/>
      <c r="E228" s="57" t="str">
        <f>IF(OR($A228="",$A228="Kérem válasszon!"),"",Jármű!#REF!)</f>
        <v/>
      </c>
      <c r="G228" s="60" t="str">
        <f t="shared" si="15"/>
        <v/>
      </c>
      <c r="H228" s="60" t="str">
        <f t="shared" si="16"/>
        <v/>
      </c>
      <c r="I228" s="60" t="str">
        <f t="shared" si="17"/>
        <v/>
      </c>
      <c r="J228" s="60" t="str">
        <f t="shared" si="18"/>
        <v/>
      </c>
      <c r="K228" s="60" t="str">
        <f t="shared" si="19"/>
        <v/>
      </c>
      <c r="AI228" s="60" t="str">
        <f>IF(AND($A228&lt;&gt;"",$A228&lt;&gt;"Kérem válasszon!"),ViziPartner!$C$9,"")</f>
        <v/>
      </c>
      <c r="AJ228" s="60" t="str">
        <f>IF(AND($A228&lt;&gt;"",$A228&lt;&gt;"Kérem válasszon!"),ViziPartner!$C$8,"")</f>
        <v/>
      </c>
      <c r="AK228" s="60" t="str">
        <f>IF(AND($A228&lt;&gt;"",$A228&lt;&gt;"Kérem válasszon!"),ViziPartner!$C$73,"")</f>
        <v/>
      </c>
      <c r="AL228" s="107" t="str">
        <f>IF(AND($A228&lt;&gt;"",$A228&lt;&gt;"Kérem válasszon!"),ViziPartner!$C$74,"")</f>
        <v/>
      </c>
    </row>
    <row r="229" spans="2:38">
      <c r="B229" s="105"/>
      <c r="D229" s="107"/>
      <c r="E229" s="57" t="str">
        <f>IF(OR($A229="",$A229="Kérem válasszon!"),"",Jármű!#REF!)</f>
        <v/>
      </c>
      <c r="G229" s="60" t="str">
        <f t="shared" si="15"/>
        <v/>
      </c>
      <c r="H229" s="60" t="str">
        <f t="shared" si="16"/>
        <v/>
      </c>
      <c r="I229" s="60" t="str">
        <f t="shared" si="17"/>
        <v/>
      </c>
      <c r="J229" s="60" t="str">
        <f t="shared" si="18"/>
        <v/>
      </c>
      <c r="K229" s="60" t="str">
        <f t="shared" si="19"/>
        <v/>
      </c>
      <c r="AI229" s="60" t="str">
        <f>IF(AND($A229&lt;&gt;"",$A229&lt;&gt;"Kérem válasszon!"),ViziPartner!$C$9,"")</f>
        <v/>
      </c>
      <c r="AJ229" s="60" t="str">
        <f>IF(AND($A229&lt;&gt;"",$A229&lt;&gt;"Kérem válasszon!"),ViziPartner!$C$8,"")</f>
        <v/>
      </c>
      <c r="AK229" s="60" t="str">
        <f>IF(AND($A229&lt;&gt;"",$A229&lt;&gt;"Kérem válasszon!"),ViziPartner!$C$73,"")</f>
        <v/>
      </c>
      <c r="AL229" s="107" t="str">
        <f>IF(AND($A229&lt;&gt;"",$A229&lt;&gt;"Kérem válasszon!"),ViziPartner!$C$74,"")</f>
        <v/>
      </c>
    </row>
    <row r="230" spans="2:38">
      <c r="B230" s="105"/>
      <c r="D230" s="107"/>
      <c r="E230" s="57" t="str">
        <f>IF(OR($A230="",$A230="Kérem válasszon!"),"",Jármű!#REF!)</f>
        <v/>
      </c>
      <c r="G230" s="60" t="str">
        <f t="shared" si="15"/>
        <v/>
      </c>
      <c r="H230" s="60" t="str">
        <f t="shared" si="16"/>
        <v/>
      </c>
      <c r="I230" s="60" t="str">
        <f t="shared" si="17"/>
        <v/>
      </c>
      <c r="J230" s="60" t="str">
        <f t="shared" si="18"/>
        <v/>
      </c>
      <c r="K230" s="60" t="str">
        <f t="shared" si="19"/>
        <v/>
      </c>
      <c r="AI230" s="60" t="str">
        <f>IF(AND($A230&lt;&gt;"",$A230&lt;&gt;"Kérem válasszon!"),ViziPartner!$C$9,"")</f>
        <v/>
      </c>
      <c r="AJ230" s="60" t="str">
        <f>IF(AND($A230&lt;&gt;"",$A230&lt;&gt;"Kérem válasszon!"),ViziPartner!$C$8,"")</f>
        <v/>
      </c>
      <c r="AK230" s="60" t="str">
        <f>IF(AND($A230&lt;&gt;"",$A230&lt;&gt;"Kérem válasszon!"),ViziPartner!$C$73,"")</f>
        <v/>
      </c>
      <c r="AL230" s="107" t="str">
        <f>IF(AND($A230&lt;&gt;"",$A230&lt;&gt;"Kérem válasszon!"),ViziPartner!$C$74,"")</f>
        <v/>
      </c>
    </row>
    <row r="231" spans="2:38">
      <c r="B231" s="105"/>
      <c r="D231" s="107"/>
      <c r="E231" s="57" t="str">
        <f>IF(OR($A231="",$A231="Kérem válasszon!"),"",Jármű!#REF!)</f>
        <v/>
      </c>
      <c r="G231" s="60" t="str">
        <f t="shared" si="15"/>
        <v/>
      </c>
      <c r="H231" s="60" t="str">
        <f t="shared" si="16"/>
        <v/>
      </c>
      <c r="I231" s="60" t="str">
        <f t="shared" si="17"/>
        <v/>
      </c>
      <c r="J231" s="60" t="str">
        <f t="shared" si="18"/>
        <v/>
      </c>
      <c r="K231" s="60" t="str">
        <f t="shared" si="19"/>
        <v/>
      </c>
      <c r="AI231" s="60" t="str">
        <f>IF(AND($A231&lt;&gt;"",$A231&lt;&gt;"Kérem válasszon!"),ViziPartner!$C$9,"")</f>
        <v/>
      </c>
      <c r="AJ231" s="60" t="str">
        <f>IF(AND($A231&lt;&gt;"",$A231&lt;&gt;"Kérem válasszon!"),ViziPartner!$C$8,"")</f>
        <v/>
      </c>
      <c r="AK231" s="60" t="str">
        <f>IF(AND($A231&lt;&gt;"",$A231&lt;&gt;"Kérem válasszon!"),ViziPartner!$C$73,"")</f>
        <v/>
      </c>
      <c r="AL231" s="107" t="str">
        <f>IF(AND($A231&lt;&gt;"",$A231&lt;&gt;"Kérem válasszon!"),ViziPartner!$C$74,"")</f>
        <v/>
      </c>
    </row>
    <row r="232" spans="2:38">
      <c r="B232" s="105"/>
      <c r="D232" s="107"/>
      <c r="E232" s="57" t="str">
        <f>IF(OR($A232="",$A232="Kérem válasszon!"),"",Jármű!#REF!)</f>
        <v/>
      </c>
      <c r="G232" s="60" t="str">
        <f t="shared" si="15"/>
        <v/>
      </c>
      <c r="H232" s="60" t="str">
        <f t="shared" si="16"/>
        <v/>
      </c>
      <c r="I232" s="60" t="str">
        <f t="shared" si="17"/>
        <v/>
      </c>
      <c r="J232" s="60" t="str">
        <f t="shared" si="18"/>
        <v/>
      </c>
      <c r="K232" s="60" t="str">
        <f t="shared" si="19"/>
        <v/>
      </c>
      <c r="AI232" s="60" t="str">
        <f>IF(AND($A232&lt;&gt;"",$A232&lt;&gt;"Kérem válasszon!"),ViziPartner!$C$9,"")</f>
        <v/>
      </c>
      <c r="AJ232" s="60" t="str">
        <f>IF(AND($A232&lt;&gt;"",$A232&lt;&gt;"Kérem válasszon!"),ViziPartner!$C$8,"")</f>
        <v/>
      </c>
      <c r="AK232" s="60" t="str">
        <f>IF(AND($A232&lt;&gt;"",$A232&lt;&gt;"Kérem válasszon!"),ViziPartner!$C$73,"")</f>
        <v/>
      </c>
      <c r="AL232" s="107" t="str">
        <f>IF(AND($A232&lt;&gt;"",$A232&lt;&gt;"Kérem válasszon!"),ViziPartner!$C$74,"")</f>
        <v/>
      </c>
    </row>
    <row r="233" spans="2:38">
      <c r="B233" s="105"/>
      <c r="D233" s="107"/>
      <c r="E233" s="57" t="str">
        <f>IF(OR($A233="",$A233="Kérem válasszon!"),"",Jármű!#REF!)</f>
        <v/>
      </c>
      <c r="G233" s="60" t="str">
        <f t="shared" si="15"/>
        <v/>
      </c>
      <c r="H233" s="60" t="str">
        <f t="shared" si="16"/>
        <v/>
      </c>
      <c r="I233" s="60" t="str">
        <f t="shared" si="17"/>
        <v/>
      </c>
      <c r="J233" s="60" t="str">
        <f t="shared" si="18"/>
        <v/>
      </c>
      <c r="K233" s="60" t="str">
        <f t="shared" si="19"/>
        <v/>
      </c>
      <c r="AI233" s="60" t="str">
        <f>IF(AND($A233&lt;&gt;"",$A233&lt;&gt;"Kérem válasszon!"),ViziPartner!$C$9,"")</f>
        <v/>
      </c>
      <c r="AJ233" s="60" t="str">
        <f>IF(AND($A233&lt;&gt;"",$A233&lt;&gt;"Kérem válasszon!"),ViziPartner!$C$8,"")</f>
        <v/>
      </c>
      <c r="AK233" s="60" t="str">
        <f>IF(AND($A233&lt;&gt;"",$A233&lt;&gt;"Kérem válasszon!"),ViziPartner!$C$73,"")</f>
        <v/>
      </c>
      <c r="AL233" s="107" t="str">
        <f>IF(AND($A233&lt;&gt;"",$A233&lt;&gt;"Kérem válasszon!"),ViziPartner!$C$74,"")</f>
        <v/>
      </c>
    </row>
    <row r="234" spans="2:38">
      <c r="B234" s="105"/>
      <c r="D234" s="107"/>
      <c r="E234" s="57" t="str">
        <f>IF(OR($A234="",$A234="Kérem válasszon!"),"",Jármű!#REF!)</f>
        <v/>
      </c>
      <c r="G234" s="60" t="str">
        <f t="shared" si="15"/>
        <v/>
      </c>
      <c r="H234" s="60" t="str">
        <f t="shared" si="16"/>
        <v/>
      </c>
      <c r="I234" s="60" t="str">
        <f t="shared" si="17"/>
        <v/>
      </c>
      <c r="J234" s="60" t="str">
        <f t="shared" si="18"/>
        <v/>
      </c>
      <c r="K234" s="60" t="str">
        <f t="shared" si="19"/>
        <v/>
      </c>
      <c r="AI234" s="60" t="str">
        <f>IF(AND($A234&lt;&gt;"",$A234&lt;&gt;"Kérem válasszon!"),ViziPartner!$C$9,"")</f>
        <v/>
      </c>
      <c r="AJ234" s="60" t="str">
        <f>IF(AND($A234&lt;&gt;"",$A234&lt;&gt;"Kérem válasszon!"),ViziPartner!$C$8,"")</f>
        <v/>
      </c>
      <c r="AK234" s="60" t="str">
        <f>IF(AND($A234&lt;&gt;"",$A234&lt;&gt;"Kérem válasszon!"),ViziPartner!$C$73,"")</f>
        <v/>
      </c>
      <c r="AL234" s="107" t="str">
        <f>IF(AND($A234&lt;&gt;"",$A234&lt;&gt;"Kérem válasszon!"),ViziPartner!$C$74,"")</f>
        <v/>
      </c>
    </row>
    <row r="235" spans="2:38">
      <c r="B235" s="105"/>
      <c r="D235" s="107"/>
      <c r="E235" s="57" t="str">
        <f>IF(OR($A235="",$A235="Kérem válasszon!"),"",Jármű!#REF!)</f>
        <v/>
      </c>
      <c r="G235" s="60" t="str">
        <f t="shared" si="15"/>
        <v/>
      </c>
      <c r="H235" s="60" t="str">
        <f t="shared" si="16"/>
        <v/>
      </c>
      <c r="I235" s="60" t="str">
        <f t="shared" si="17"/>
        <v/>
      </c>
      <c r="J235" s="60" t="str">
        <f t="shared" si="18"/>
        <v/>
      </c>
      <c r="K235" s="60" t="str">
        <f t="shared" si="19"/>
        <v/>
      </c>
      <c r="AI235" s="60" t="str">
        <f>IF(AND($A235&lt;&gt;"",$A235&lt;&gt;"Kérem válasszon!"),ViziPartner!$C$9,"")</f>
        <v/>
      </c>
      <c r="AJ235" s="60" t="str">
        <f>IF(AND($A235&lt;&gt;"",$A235&lt;&gt;"Kérem válasszon!"),ViziPartner!$C$8,"")</f>
        <v/>
      </c>
      <c r="AK235" s="60" t="str">
        <f>IF(AND($A235&lt;&gt;"",$A235&lt;&gt;"Kérem válasszon!"),ViziPartner!$C$73,"")</f>
        <v/>
      </c>
      <c r="AL235" s="107" t="str">
        <f>IF(AND($A235&lt;&gt;"",$A235&lt;&gt;"Kérem válasszon!"),ViziPartner!$C$74,"")</f>
        <v/>
      </c>
    </row>
    <row r="236" spans="2:38">
      <c r="B236" s="105"/>
      <c r="D236" s="107"/>
      <c r="E236" s="57" t="str">
        <f>IF(OR($A236="",$A236="Kérem válasszon!"),"",Jármű!#REF!)</f>
        <v/>
      </c>
      <c r="G236" s="60" t="str">
        <f t="shared" si="15"/>
        <v/>
      </c>
      <c r="H236" s="60" t="str">
        <f t="shared" si="16"/>
        <v/>
      </c>
      <c r="I236" s="60" t="str">
        <f t="shared" si="17"/>
        <v/>
      </c>
      <c r="J236" s="60" t="str">
        <f t="shared" si="18"/>
        <v/>
      </c>
      <c r="K236" s="60" t="str">
        <f t="shared" si="19"/>
        <v/>
      </c>
      <c r="AI236" s="60" t="str">
        <f>IF(AND($A236&lt;&gt;"",$A236&lt;&gt;"Kérem válasszon!"),ViziPartner!$C$9,"")</f>
        <v/>
      </c>
      <c r="AJ236" s="60" t="str">
        <f>IF(AND($A236&lt;&gt;"",$A236&lt;&gt;"Kérem válasszon!"),ViziPartner!$C$8,"")</f>
        <v/>
      </c>
      <c r="AK236" s="60" t="str">
        <f>IF(AND($A236&lt;&gt;"",$A236&lt;&gt;"Kérem válasszon!"),ViziPartner!$C$73,"")</f>
        <v/>
      </c>
      <c r="AL236" s="107" t="str">
        <f>IF(AND($A236&lt;&gt;"",$A236&lt;&gt;"Kérem válasszon!"),ViziPartner!$C$74,"")</f>
        <v/>
      </c>
    </row>
    <row r="237" spans="2:38">
      <c r="B237" s="105"/>
      <c r="D237" s="107"/>
      <c r="E237" s="57" t="str">
        <f>IF(OR($A237="",$A237="Kérem válasszon!"),"",Jármű!#REF!)</f>
        <v/>
      </c>
      <c r="G237" s="60" t="str">
        <f t="shared" si="15"/>
        <v/>
      </c>
      <c r="H237" s="60" t="str">
        <f t="shared" si="16"/>
        <v/>
      </c>
      <c r="I237" s="60" t="str">
        <f t="shared" si="17"/>
        <v/>
      </c>
      <c r="J237" s="60" t="str">
        <f t="shared" si="18"/>
        <v/>
      </c>
      <c r="K237" s="60" t="str">
        <f t="shared" si="19"/>
        <v/>
      </c>
      <c r="AI237" s="60" t="str">
        <f>IF(AND($A237&lt;&gt;"",$A237&lt;&gt;"Kérem válasszon!"),ViziPartner!$C$9,"")</f>
        <v/>
      </c>
      <c r="AJ237" s="60" t="str">
        <f>IF(AND($A237&lt;&gt;"",$A237&lt;&gt;"Kérem válasszon!"),ViziPartner!$C$8,"")</f>
        <v/>
      </c>
      <c r="AK237" s="60" t="str">
        <f>IF(AND($A237&lt;&gt;"",$A237&lt;&gt;"Kérem válasszon!"),ViziPartner!$C$73,"")</f>
        <v/>
      </c>
      <c r="AL237" s="107" t="str">
        <f>IF(AND($A237&lt;&gt;"",$A237&lt;&gt;"Kérem válasszon!"),ViziPartner!$C$74,"")</f>
        <v/>
      </c>
    </row>
    <row r="238" spans="2:38">
      <c r="B238" s="105"/>
      <c r="D238" s="107"/>
      <c r="E238" s="57" t="str">
        <f>IF(OR($A238="",$A238="Kérem válasszon!"),"",Jármű!#REF!)</f>
        <v/>
      </c>
      <c r="G238" s="60" t="str">
        <f t="shared" si="15"/>
        <v/>
      </c>
      <c r="H238" s="60" t="str">
        <f t="shared" si="16"/>
        <v/>
      </c>
      <c r="I238" s="60" t="str">
        <f t="shared" si="17"/>
        <v/>
      </c>
      <c r="J238" s="60" t="str">
        <f t="shared" si="18"/>
        <v/>
      </c>
      <c r="K238" s="60" t="str">
        <f t="shared" si="19"/>
        <v/>
      </c>
      <c r="AI238" s="60" t="str">
        <f>IF(AND($A238&lt;&gt;"",$A238&lt;&gt;"Kérem válasszon!"),ViziPartner!$C$9,"")</f>
        <v/>
      </c>
      <c r="AJ238" s="60" t="str">
        <f>IF(AND($A238&lt;&gt;"",$A238&lt;&gt;"Kérem válasszon!"),ViziPartner!$C$8,"")</f>
        <v/>
      </c>
      <c r="AK238" s="60" t="str">
        <f>IF(AND($A238&lt;&gt;"",$A238&lt;&gt;"Kérem válasszon!"),ViziPartner!$C$73,"")</f>
        <v/>
      </c>
      <c r="AL238" s="107" t="str">
        <f>IF(AND($A238&lt;&gt;"",$A238&lt;&gt;"Kérem válasszon!"),ViziPartner!$C$74,"")</f>
        <v/>
      </c>
    </row>
    <row r="239" spans="2:38">
      <c r="B239" s="105"/>
      <c r="D239" s="107"/>
      <c r="E239" s="57" t="str">
        <f>IF(OR($A239="",$A239="Kérem válasszon!"),"",Jármű!#REF!)</f>
        <v/>
      </c>
      <c r="G239" s="60" t="str">
        <f t="shared" si="15"/>
        <v/>
      </c>
      <c r="H239" s="60" t="str">
        <f t="shared" si="16"/>
        <v/>
      </c>
      <c r="I239" s="60" t="str">
        <f t="shared" si="17"/>
        <v/>
      </c>
      <c r="J239" s="60" t="str">
        <f t="shared" si="18"/>
        <v/>
      </c>
      <c r="K239" s="60" t="str">
        <f t="shared" si="19"/>
        <v/>
      </c>
      <c r="AI239" s="60" t="str">
        <f>IF(AND($A239&lt;&gt;"",$A239&lt;&gt;"Kérem válasszon!"),ViziPartner!$C$9,"")</f>
        <v/>
      </c>
      <c r="AJ239" s="60" t="str">
        <f>IF(AND($A239&lt;&gt;"",$A239&lt;&gt;"Kérem válasszon!"),ViziPartner!$C$8,"")</f>
        <v/>
      </c>
      <c r="AK239" s="60" t="str">
        <f>IF(AND($A239&lt;&gt;"",$A239&lt;&gt;"Kérem válasszon!"),ViziPartner!$C$73,"")</f>
        <v/>
      </c>
      <c r="AL239" s="107" t="str">
        <f>IF(AND($A239&lt;&gt;"",$A239&lt;&gt;"Kérem válasszon!"),ViziPartner!$C$74,"")</f>
        <v/>
      </c>
    </row>
    <row r="240" spans="2:38">
      <c r="B240" s="105"/>
      <c r="D240" s="107"/>
      <c r="E240" s="57" t="str">
        <f>IF(OR($A240="",$A240="Kérem válasszon!"),"",Jármű!#REF!)</f>
        <v/>
      </c>
      <c r="G240" s="60" t="str">
        <f t="shared" si="15"/>
        <v/>
      </c>
      <c r="H240" s="60" t="str">
        <f t="shared" si="16"/>
        <v/>
      </c>
      <c r="I240" s="60" t="str">
        <f t="shared" si="17"/>
        <v/>
      </c>
      <c r="J240" s="60" t="str">
        <f t="shared" si="18"/>
        <v/>
      </c>
      <c r="K240" s="60" t="str">
        <f t="shared" si="19"/>
        <v/>
      </c>
      <c r="AI240" s="60" t="str">
        <f>IF(AND($A240&lt;&gt;"",$A240&lt;&gt;"Kérem válasszon!"),ViziPartner!$C$9,"")</f>
        <v/>
      </c>
      <c r="AJ240" s="60" t="str">
        <f>IF(AND($A240&lt;&gt;"",$A240&lt;&gt;"Kérem válasszon!"),ViziPartner!$C$8,"")</f>
        <v/>
      </c>
      <c r="AK240" s="60" t="str">
        <f>IF(AND($A240&lt;&gt;"",$A240&lt;&gt;"Kérem válasszon!"),ViziPartner!$C$73,"")</f>
        <v/>
      </c>
      <c r="AL240" s="107" t="str">
        <f>IF(AND($A240&lt;&gt;"",$A240&lt;&gt;"Kérem válasszon!"),ViziPartner!$C$74,"")</f>
        <v/>
      </c>
    </row>
    <row r="241" spans="2:38">
      <c r="B241" s="105"/>
      <c r="D241" s="107"/>
      <c r="E241" s="57" t="str">
        <f>IF(OR($A241="",$A241="Kérem válasszon!"),"",Jármű!#REF!)</f>
        <v/>
      </c>
      <c r="G241" s="60" t="str">
        <f t="shared" si="15"/>
        <v/>
      </c>
      <c r="H241" s="60" t="str">
        <f t="shared" si="16"/>
        <v/>
      </c>
      <c r="I241" s="60" t="str">
        <f t="shared" si="17"/>
        <v/>
      </c>
      <c r="J241" s="60" t="str">
        <f t="shared" si="18"/>
        <v/>
      </c>
      <c r="K241" s="60" t="str">
        <f t="shared" si="19"/>
        <v/>
      </c>
      <c r="AI241" s="60" t="str">
        <f>IF(AND($A241&lt;&gt;"",$A241&lt;&gt;"Kérem válasszon!"),ViziPartner!$C$9,"")</f>
        <v/>
      </c>
      <c r="AJ241" s="60" t="str">
        <f>IF(AND($A241&lt;&gt;"",$A241&lt;&gt;"Kérem válasszon!"),ViziPartner!$C$8,"")</f>
        <v/>
      </c>
      <c r="AK241" s="60" t="str">
        <f>IF(AND($A241&lt;&gt;"",$A241&lt;&gt;"Kérem válasszon!"),ViziPartner!$C$73,"")</f>
        <v/>
      </c>
      <c r="AL241" s="107" t="str">
        <f>IF(AND($A241&lt;&gt;"",$A241&lt;&gt;"Kérem válasszon!"),ViziPartner!$C$74,"")</f>
        <v/>
      </c>
    </row>
    <row r="242" spans="2:38">
      <c r="B242" s="105"/>
      <c r="D242" s="107"/>
      <c r="E242" s="57" t="str">
        <f>IF(OR($A242="",$A242="Kérem válasszon!"),"",Jármű!#REF!)</f>
        <v/>
      </c>
      <c r="G242" s="60" t="str">
        <f t="shared" si="15"/>
        <v/>
      </c>
      <c r="H242" s="60" t="str">
        <f t="shared" si="16"/>
        <v/>
      </c>
      <c r="I242" s="60" t="str">
        <f t="shared" si="17"/>
        <v/>
      </c>
      <c r="J242" s="60" t="str">
        <f t="shared" si="18"/>
        <v/>
      </c>
      <c r="K242" s="60" t="str">
        <f t="shared" si="19"/>
        <v/>
      </c>
      <c r="AI242" s="60" t="str">
        <f>IF(AND($A242&lt;&gt;"",$A242&lt;&gt;"Kérem válasszon!"),ViziPartner!$C$9,"")</f>
        <v/>
      </c>
      <c r="AJ242" s="60" t="str">
        <f>IF(AND($A242&lt;&gt;"",$A242&lt;&gt;"Kérem válasszon!"),ViziPartner!$C$8,"")</f>
        <v/>
      </c>
      <c r="AK242" s="60" t="str">
        <f>IF(AND($A242&lt;&gt;"",$A242&lt;&gt;"Kérem válasszon!"),ViziPartner!$C$73,"")</f>
        <v/>
      </c>
      <c r="AL242" s="107" t="str">
        <f>IF(AND($A242&lt;&gt;"",$A242&lt;&gt;"Kérem válasszon!"),ViziPartner!$C$74,"")</f>
        <v/>
      </c>
    </row>
    <row r="243" spans="2:38">
      <c r="B243" s="105"/>
      <c r="D243" s="107"/>
      <c r="E243" s="57" t="str">
        <f>IF(OR($A243="",$A243="Kérem válasszon!"),"",Jármű!#REF!)</f>
        <v/>
      </c>
      <c r="G243" s="60" t="str">
        <f t="shared" si="15"/>
        <v/>
      </c>
      <c r="H243" s="60" t="str">
        <f t="shared" si="16"/>
        <v/>
      </c>
      <c r="I243" s="60" t="str">
        <f t="shared" si="17"/>
        <v/>
      </c>
      <c r="J243" s="60" t="str">
        <f t="shared" si="18"/>
        <v/>
      </c>
      <c r="K243" s="60" t="str">
        <f t="shared" si="19"/>
        <v/>
      </c>
      <c r="AI243" s="60" t="str">
        <f>IF(AND($A243&lt;&gt;"",$A243&lt;&gt;"Kérem válasszon!"),ViziPartner!$C$9,"")</f>
        <v/>
      </c>
      <c r="AJ243" s="60" t="str">
        <f>IF(AND($A243&lt;&gt;"",$A243&lt;&gt;"Kérem válasszon!"),ViziPartner!$C$8,"")</f>
        <v/>
      </c>
      <c r="AK243" s="60" t="str">
        <f>IF(AND($A243&lt;&gt;"",$A243&lt;&gt;"Kérem válasszon!"),ViziPartner!$C$73,"")</f>
        <v/>
      </c>
      <c r="AL243" s="107" t="str">
        <f>IF(AND($A243&lt;&gt;"",$A243&lt;&gt;"Kérem válasszon!"),ViziPartner!$C$74,"")</f>
        <v/>
      </c>
    </row>
    <row r="244" spans="2:38">
      <c r="B244" s="105"/>
      <c r="D244" s="107"/>
      <c r="E244" s="57" t="str">
        <f>IF(OR($A244="",$A244="Kérem válasszon!"),"",Jármű!#REF!)</f>
        <v/>
      </c>
      <c r="G244" s="60" t="str">
        <f t="shared" si="15"/>
        <v/>
      </c>
      <c r="H244" s="60" t="str">
        <f t="shared" si="16"/>
        <v/>
      </c>
      <c r="I244" s="60" t="str">
        <f t="shared" si="17"/>
        <v/>
      </c>
      <c r="J244" s="60" t="str">
        <f t="shared" si="18"/>
        <v/>
      </c>
      <c r="K244" s="60" t="str">
        <f t="shared" si="19"/>
        <v/>
      </c>
      <c r="AI244" s="60" t="str">
        <f>IF(AND($A244&lt;&gt;"",$A244&lt;&gt;"Kérem válasszon!"),ViziPartner!$C$9,"")</f>
        <v/>
      </c>
      <c r="AJ244" s="60" t="str">
        <f>IF(AND($A244&lt;&gt;"",$A244&lt;&gt;"Kérem válasszon!"),ViziPartner!$C$8,"")</f>
        <v/>
      </c>
      <c r="AK244" s="60" t="str">
        <f>IF(AND($A244&lt;&gt;"",$A244&lt;&gt;"Kérem válasszon!"),ViziPartner!$C$73,"")</f>
        <v/>
      </c>
      <c r="AL244" s="107" t="str">
        <f>IF(AND($A244&lt;&gt;"",$A244&lt;&gt;"Kérem válasszon!"),ViziPartner!$C$74,"")</f>
        <v/>
      </c>
    </row>
    <row r="245" spans="2:38">
      <c r="B245" s="105"/>
      <c r="D245" s="107"/>
      <c r="E245" s="57" t="str">
        <f>IF(OR($A245="",$A245="Kérem válasszon!"),"",Jármű!#REF!)</f>
        <v/>
      </c>
      <c r="G245" s="60" t="str">
        <f t="shared" si="15"/>
        <v/>
      </c>
      <c r="H245" s="60" t="str">
        <f t="shared" si="16"/>
        <v/>
      </c>
      <c r="I245" s="60" t="str">
        <f t="shared" si="17"/>
        <v/>
      </c>
      <c r="J245" s="60" t="str">
        <f t="shared" si="18"/>
        <v/>
      </c>
      <c r="K245" s="60" t="str">
        <f t="shared" si="19"/>
        <v/>
      </c>
      <c r="AI245" s="60" t="str">
        <f>IF(AND($A245&lt;&gt;"",$A245&lt;&gt;"Kérem válasszon!"),ViziPartner!$C$9,"")</f>
        <v/>
      </c>
      <c r="AJ245" s="60" t="str">
        <f>IF(AND($A245&lt;&gt;"",$A245&lt;&gt;"Kérem válasszon!"),ViziPartner!$C$8,"")</f>
        <v/>
      </c>
      <c r="AK245" s="60" t="str">
        <f>IF(AND($A245&lt;&gt;"",$A245&lt;&gt;"Kérem válasszon!"),ViziPartner!$C$73,"")</f>
        <v/>
      </c>
      <c r="AL245" s="107" t="str">
        <f>IF(AND($A245&lt;&gt;"",$A245&lt;&gt;"Kérem válasszon!"),ViziPartner!$C$74,"")</f>
        <v/>
      </c>
    </row>
    <row r="246" spans="2:38">
      <c r="B246" s="105"/>
      <c r="D246" s="107"/>
      <c r="E246" s="57" t="str">
        <f>IF(OR($A246="",$A246="Kérem válasszon!"),"",Jármű!#REF!)</f>
        <v/>
      </c>
      <c r="G246" s="60" t="str">
        <f t="shared" si="15"/>
        <v/>
      </c>
      <c r="H246" s="60" t="str">
        <f t="shared" si="16"/>
        <v/>
      </c>
      <c r="I246" s="60" t="str">
        <f t="shared" si="17"/>
        <v/>
      </c>
      <c r="J246" s="60" t="str">
        <f t="shared" si="18"/>
        <v/>
      </c>
      <c r="K246" s="60" t="str">
        <f t="shared" si="19"/>
        <v/>
      </c>
      <c r="AI246" s="60" t="str">
        <f>IF(AND($A246&lt;&gt;"",$A246&lt;&gt;"Kérem válasszon!"),ViziPartner!$C$9,"")</f>
        <v/>
      </c>
      <c r="AJ246" s="60" t="str">
        <f>IF(AND($A246&lt;&gt;"",$A246&lt;&gt;"Kérem válasszon!"),ViziPartner!$C$8,"")</f>
        <v/>
      </c>
      <c r="AK246" s="60" t="str">
        <f>IF(AND($A246&lt;&gt;"",$A246&lt;&gt;"Kérem válasszon!"),ViziPartner!$C$73,"")</f>
        <v/>
      </c>
      <c r="AL246" s="107" t="str">
        <f>IF(AND($A246&lt;&gt;"",$A246&lt;&gt;"Kérem válasszon!"),ViziPartner!$C$74,"")</f>
        <v/>
      </c>
    </row>
    <row r="247" spans="2:38">
      <c r="B247" s="105"/>
      <c r="D247" s="107"/>
      <c r="E247" s="57" t="str">
        <f>IF(OR($A247="",$A247="Kérem válasszon!"),"",Jármű!#REF!)</f>
        <v/>
      </c>
      <c r="G247" s="60" t="str">
        <f t="shared" si="15"/>
        <v/>
      </c>
      <c r="H247" s="60" t="str">
        <f t="shared" si="16"/>
        <v/>
      </c>
      <c r="I247" s="60" t="str">
        <f t="shared" si="17"/>
        <v/>
      </c>
      <c r="J247" s="60" t="str">
        <f t="shared" si="18"/>
        <v/>
      </c>
      <c r="K247" s="60" t="str">
        <f t="shared" si="19"/>
        <v/>
      </c>
      <c r="AI247" s="60" t="str">
        <f>IF(AND($A247&lt;&gt;"",$A247&lt;&gt;"Kérem válasszon!"),ViziPartner!$C$9,"")</f>
        <v/>
      </c>
      <c r="AJ247" s="60" t="str">
        <f>IF(AND($A247&lt;&gt;"",$A247&lt;&gt;"Kérem válasszon!"),ViziPartner!$C$8,"")</f>
        <v/>
      </c>
      <c r="AK247" s="60" t="str">
        <f>IF(AND($A247&lt;&gt;"",$A247&lt;&gt;"Kérem válasszon!"),ViziPartner!$C$73,"")</f>
        <v/>
      </c>
      <c r="AL247" s="107" t="str">
        <f>IF(AND($A247&lt;&gt;"",$A247&lt;&gt;"Kérem válasszon!"),ViziPartner!$C$74,"")</f>
        <v/>
      </c>
    </row>
    <row r="248" spans="2:38">
      <c r="B248" s="105"/>
      <c r="D248" s="107"/>
      <c r="E248" s="57" t="str">
        <f>IF(OR($A248="",$A248="Kérem válasszon!"),"",Jármű!#REF!)</f>
        <v/>
      </c>
      <c r="G248" s="60" t="str">
        <f t="shared" si="15"/>
        <v/>
      </c>
      <c r="H248" s="60" t="str">
        <f t="shared" si="16"/>
        <v/>
      </c>
      <c r="I248" s="60" t="str">
        <f t="shared" si="17"/>
        <v/>
      </c>
      <c r="J248" s="60" t="str">
        <f t="shared" si="18"/>
        <v/>
      </c>
      <c r="K248" s="60" t="str">
        <f t="shared" si="19"/>
        <v/>
      </c>
      <c r="AI248" s="60" t="str">
        <f>IF(AND($A248&lt;&gt;"",$A248&lt;&gt;"Kérem válasszon!"),ViziPartner!$C$9,"")</f>
        <v/>
      </c>
      <c r="AJ248" s="60" t="str">
        <f>IF(AND($A248&lt;&gt;"",$A248&lt;&gt;"Kérem válasszon!"),ViziPartner!$C$8,"")</f>
        <v/>
      </c>
      <c r="AK248" s="60" t="str">
        <f>IF(AND($A248&lt;&gt;"",$A248&lt;&gt;"Kérem válasszon!"),ViziPartner!$C$73,"")</f>
        <v/>
      </c>
      <c r="AL248" s="107" t="str">
        <f>IF(AND($A248&lt;&gt;"",$A248&lt;&gt;"Kérem válasszon!"),ViziPartner!$C$74,"")</f>
        <v/>
      </c>
    </row>
    <row r="249" spans="2:38">
      <c r="B249" s="105"/>
      <c r="D249" s="107"/>
      <c r="E249" s="57" t="str">
        <f>IF(OR($A249="",$A249="Kérem válasszon!"),"",Jármű!#REF!)</f>
        <v/>
      </c>
      <c r="G249" s="60" t="str">
        <f t="shared" si="15"/>
        <v/>
      </c>
      <c r="H249" s="60" t="str">
        <f t="shared" si="16"/>
        <v/>
      </c>
      <c r="I249" s="60" t="str">
        <f t="shared" si="17"/>
        <v/>
      </c>
      <c r="J249" s="60" t="str">
        <f t="shared" si="18"/>
        <v/>
      </c>
      <c r="K249" s="60" t="str">
        <f t="shared" si="19"/>
        <v/>
      </c>
      <c r="AI249" s="60" t="str">
        <f>IF(AND($A249&lt;&gt;"",$A249&lt;&gt;"Kérem válasszon!"),ViziPartner!$C$9,"")</f>
        <v/>
      </c>
      <c r="AJ249" s="60" t="str">
        <f>IF(AND($A249&lt;&gt;"",$A249&lt;&gt;"Kérem válasszon!"),ViziPartner!$C$8,"")</f>
        <v/>
      </c>
      <c r="AK249" s="60" t="str">
        <f>IF(AND($A249&lt;&gt;"",$A249&lt;&gt;"Kérem válasszon!"),ViziPartner!$C$73,"")</f>
        <v/>
      </c>
      <c r="AL249" s="107" t="str">
        <f>IF(AND($A249&lt;&gt;"",$A249&lt;&gt;"Kérem válasszon!"),ViziPartner!$C$74,"")</f>
        <v/>
      </c>
    </row>
    <row r="250" spans="2:38">
      <c r="B250" s="105"/>
      <c r="D250" s="107"/>
      <c r="E250" s="57" t="str">
        <f>IF(OR($A250="",$A250="Kérem válasszon!"),"",Jármű!#REF!)</f>
        <v/>
      </c>
      <c r="G250" s="60" t="str">
        <f t="shared" si="15"/>
        <v/>
      </c>
      <c r="H250" s="60" t="str">
        <f t="shared" si="16"/>
        <v/>
      </c>
      <c r="I250" s="60" t="str">
        <f t="shared" si="17"/>
        <v/>
      </c>
      <c r="J250" s="60" t="str">
        <f t="shared" si="18"/>
        <v/>
      </c>
      <c r="K250" s="60" t="str">
        <f t="shared" si="19"/>
        <v/>
      </c>
      <c r="AI250" s="60" t="str">
        <f>IF(AND($A250&lt;&gt;"",$A250&lt;&gt;"Kérem válasszon!"),ViziPartner!$C$9,"")</f>
        <v/>
      </c>
      <c r="AJ250" s="60" t="str">
        <f>IF(AND($A250&lt;&gt;"",$A250&lt;&gt;"Kérem válasszon!"),ViziPartner!$C$8,"")</f>
        <v/>
      </c>
      <c r="AK250" s="60" t="str">
        <f>IF(AND($A250&lt;&gt;"",$A250&lt;&gt;"Kérem válasszon!"),ViziPartner!$C$73,"")</f>
        <v/>
      </c>
      <c r="AL250" s="107" t="str">
        <f>IF(AND($A250&lt;&gt;"",$A250&lt;&gt;"Kérem válasszon!"),ViziPartner!$C$74,"")</f>
        <v/>
      </c>
    </row>
    <row r="251" spans="2:38">
      <c r="B251" s="105"/>
      <c r="D251" s="107"/>
      <c r="E251" s="57" t="str">
        <f>IF(OR($A251="",$A251="Kérem válasszon!"),"",Jármű!#REF!)</f>
        <v/>
      </c>
      <c r="G251" s="60" t="str">
        <f t="shared" si="15"/>
        <v/>
      </c>
      <c r="H251" s="60" t="str">
        <f t="shared" si="16"/>
        <v/>
      </c>
      <c r="I251" s="60" t="str">
        <f t="shared" si="17"/>
        <v/>
      </c>
      <c r="J251" s="60" t="str">
        <f t="shared" si="18"/>
        <v/>
      </c>
      <c r="K251" s="60" t="str">
        <f t="shared" si="19"/>
        <v/>
      </c>
      <c r="AI251" s="60" t="str">
        <f>IF(AND($A251&lt;&gt;"",$A251&lt;&gt;"Kérem válasszon!"),ViziPartner!$C$9,"")</f>
        <v/>
      </c>
      <c r="AJ251" s="60" t="str">
        <f>IF(AND($A251&lt;&gt;"",$A251&lt;&gt;"Kérem válasszon!"),ViziPartner!$C$8,"")</f>
        <v/>
      </c>
      <c r="AK251" s="60" t="str">
        <f>IF(AND($A251&lt;&gt;"",$A251&lt;&gt;"Kérem válasszon!"),ViziPartner!$C$73,"")</f>
        <v/>
      </c>
      <c r="AL251" s="107" t="str">
        <f>IF(AND($A251&lt;&gt;"",$A251&lt;&gt;"Kérem válasszon!"),ViziPartner!$C$74,"")</f>
        <v/>
      </c>
    </row>
    <row r="252" spans="2:38"/>
  </sheetData>
  <conditionalFormatting sqref="K2:K251">
    <cfRule type="expression" dxfId="22" priority="19">
      <formula>AND($A2&lt;&gt;"",$A2&lt;&gt;"kérem adja meg!",$C2&lt;&gt;"MO - Mozgóállomás",$K2&gt;1)</formula>
    </cfRule>
  </conditionalFormatting>
  <conditionalFormatting sqref="E2:E251">
    <cfRule type="expression" dxfId="21" priority="13">
      <formula>$A2="Új frekvenciakijelölés (Fix)"</formula>
    </cfRule>
  </conditionalFormatting>
  <conditionalFormatting sqref="D2:D251">
    <cfRule type="expression" dxfId="20" priority="10">
      <formula>$D2&gt;TODAY()</formula>
    </cfRule>
  </conditionalFormatting>
  <conditionalFormatting sqref="A2:A251">
    <cfRule type="expression" dxfId="19" priority="9">
      <formula>AND($A1&lt;&gt;"",$A1&lt;&gt;"Kérem válasszon!",OR($A2="",$A2="Kérem válasszon!"))</formula>
    </cfRule>
  </conditionalFormatting>
  <conditionalFormatting sqref="O2:O250">
    <cfRule type="expression" dxfId="18" priority="8">
      <formula>LEN($O$2)&gt;9</formula>
    </cfRule>
  </conditionalFormatting>
  <conditionalFormatting sqref="R2:R251">
    <cfRule type="expression" dxfId="17" priority="7">
      <formula>LEN($R2)&gt;9</formula>
    </cfRule>
  </conditionalFormatting>
  <conditionalFormatting sqref="U2:U251">
    <cfRule type="expression" dxfId="16" priority="6">
      <formula>LEN($U2)&gt;9</formula>
    </cfRule>
  </conditionalFormatting>
  <conditionalFormatting sqref="X2:X251">
    <cfRule type="expression" dxfId="15" priority="5">
      <formula>LEN($X2)&gt;9</formula>
    </cfRule>
  </conditionalFormatting>
  <conditionalFormatting sqref="AA2:AA251">
    <cfRule type="expression" dxfId="14" priority="4">
      <formula>LEN($AA2)&gt;9</formula>
    </cfRule>
  </conditionalFormatting>
  <conditionalFormatting sqref="AD2:AD251">
    <cfRule type="expression" dxfId="13" priority="3">
      <formula>LEN($AD2)&gt;9</formula>
    </cfRule>
  </conditionalFormatting>
  <conditionalFormatting sqref="AG2:AG251">
    <cfRule type="expression" dxfId="12" priority="2">
      <formula>LEN($AG2)&gt;9</formula>
    </cfRule>
  </conditionalFormatting>
  <conditionalFormatting sqref="B2:B251">
    <cfRule type="expression" dxfId="11" priority="1">
      <formula>LEN($B2)&gt;6</formula>
    </cfRule>
  </conditionalFormatting>
  <dataValidations count="14">
    <dataValidation type="list" allowBlank="1" showInputMessage="1" showErrorMessage="1" sqref="I2:I251">
      <formula1>Kategória</formula1>
    </dataValidation>
    <dataValidation type="list" allowBlank="1" showInputMessage="1" showErrorMessage="1" sqref="H2:H251">
      <formula1>Rendeltetés</formula1>
    </dataValidation>
    <dataValidation type="decimal" allowBlank="1" showInputMessage="1" showErrorMessage="1" sqref="L2:L251">
      <formula1>0</formula1>
      <formula2>35000</formula2>
    </dataValidation>
    <dataValidation type="list" allowBlank="1" showInputMessage="1" sqref="F2:F251">
      <formula1>Bertip</formula1>
    </dataValidation>
    <dataValidation type="list" allowBlank="1" showInputMessage="1" sqref="G2:G251">
      <formula1>Gyártó</formula1>
    </dataValidation>
    <dataValidation type="list" allowBlank="1" showInputMessage="1" sqref="O2:O251 R2:R251 U2:U251 X2:X251 AA2:AA251 AD2:AD251 AG2:AG251">
      <formula1>Adásmód</formula1>
    </dataValidation>
    <dataValidation type="list" allowBlank="1" showInputMessage="1" sqref="M2:N251">
      <formula1>Sáv</formula1>
    </dataValidation>
    <dataValidation type="list" allowBlank="1" showInputMessage="1" sqref="P2:Q251 S2:T251 V2:W251 Y2:Z251 AB2:AC251 AE2:AF251">
      <formula1>FixFreq</formula1>
    </dataValidation>
    <dataValidation type="list" allowBlank="1" showInputMessage="1" showErrorMessage="1" sqref="A2:A251">
      <formula1>Kérelem_MS</formula1>
    </dataValidation>
    <dataValidation type="date" errorStyle="warning" allowBlank="1" showInputMessage="1" showErrorMessage="1" sqref="D1:D1048576">
      <formula1>14611</formula1>
      <formula2>55153</formula2>
    </dataValidation>
    <dataValidation type="list" allowBlank="1" showInputMessage="1" showErrorMessage="1" sqref="E2:E251">
      <formula1>Hívójel</formula1>
    </dataValidation>
    <dataValidation type="list" allowBlank="1" showInputMessage="1" showErrorMessage="1" sqref="C2:C251">
      <formula1>Álloszt_M</formula1>
    </dataValidation>
    <dataValidation type="list" allowBlank="1" showInputMessage="1" showErrorMessage="1" sqref="J2:J251">
      <formula1>"Üzemelő,Tartalék,Meleg tartalék"</formula1>
    </dataValidation>
    <dataValidation type="whole" allowBlank="1" showInputMessage="1" showErrorMessage="1" sqref="K2:K251">
      <formula1>1</formula1>
      <formula2>20</formula2>
    </dataValidation>
  </dataValidations>
  <pageMargins left="0.7" right="0.7" top="0.75" bottom="0.75" header="0.3" footer="0.3"/>
  <pageSetup paperSize="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"/>
  <dimension ref="A1:BM253"/>
  <sheetViews>
    <sheetView workbookViewId="0">
      <selection activeCell="C26" sqref="C26"/>
    </sheetView>
  </sheetViews>
  <sheetFormatPr defaultColWidth="0" defaultRowHeight="0" customHeight="1" zeroHeight="1"/>
  <cols>
    <col min="1" max="1" width="28.5" style="60" bestFit="1" customWidth="1"/>
    <col min="2" max="3" width="15.33203125" style="60" customWidth="1"/>
    <col min="4" max="4" width="16.1640625" style="60" customWidth="1"/>
    <col min="5" max="5" width="15.33203125" style="60" customWidth="1"/>
    <col min="6" max="7" width="15.33203125" style="60" hidden="1" customWidth="1"/>
    <col min="8" max="9" width="15.33203125" style="60" customWidth="1"/>
    <col min="10" max="10" width="15.33203125" style="106" customWidth="1"/>
    <col min="11" max="12" width="15.33203125" style="60" customWidth="1"/>
    <col min="13" max="13" width="22" style="60" customWidth="1"/>
    <col min="14" max="14" width="20.1640625" style="60" customWidth="1"/>
    <col min="15" max="15" width="15.33203125" style="60" customWidth="1"/>
    <col min="16" max="16" width="49.33203125" style="60" customWidth="1"/>
    <col min="17" max="22" width="15.33203125" style="60" customWidth="1"/>
    <col min="23" max="23" width="15.33203125" style="118" customWidth="1"/>
    <col min="24" max="24" width="15.33203125" style="60" customWidth="1"/>
    <col min="25" max="25" width="15.33203125" style="119" customWidth="1"/>
    <col min="26" max="28" width="15.33203125" style="60" customWidth="1"/>
    <col min="29" max="29" width="18.6640625" style="60" bestFit="1" customWidth="1"/>
    <col min="30" max="30" width="20.1640625" style="60" bestFit="1" customWidth="1"/>
    <col min="31" max="55" width="15.33203125" style="60" customWidth="1"/>
    <col min="56" max="56" width="47.5" style="60" customWidth="1"/>
    <col min="57" max="63" width="0" style="60" hidden="1" customWidth="1"/>
    <col min="64" max="64" width="3.33203125" style="60" customWidth="1"/>
    <col min="65" max="65" width="0" style="60" hidden="1" customWidth="1"/>
    <col min="66" max="16384" width="15.33203125" style="60" hidden="1"/>
  </cols>
  <sheetData>
    <row r="1" spans="1:63" s="102" customFormat="1" ht="35.25" customHeight="1" thickBot="1">
      <c r="A1" s="89" t="s">
        <v>0</v>
      </c>
      <c r="B1" s="90" t="s">
        <v>3962</v>
      </c>
      <c r="C1" s="90" t="s">
        <v>3958</v>
      </c>
      <c r="D1" s="92" t="s">
        <v>5</v>
      </c>
      <c r="E1" s="93" t="s">
        <v>6</v>
      </c>
      <c r="F1" s="92" t="s">
        <v>7</v>
      </c>
      <c r="G1" s="92" t="s">
        <v>8</v>
      </c>
      <c r="H1" s="94" t="s">
        <v>3959</v>
      </c>
      <c r="I1" s="94" t="s">
        <v>3960</v>
      </c>
      <c r="J1" s="95" t="s">
        <v>3957</v>
      </c>
      <c r="K1" s="92" t="s">
        <v>4</v>
      </c>
      <c r="L1" s="111" t="s">
        <v>3956</v>
      </c>
      <c r="M1" s="110" t="s">
        <v>3694</v>
      </c>
      <c r="N1" s="110" t="s">
        <v>37</v>
      </c>
      <c r="O1" s="110" t="s">
        <v>3961</v>
      </c>
      <c r="P1" s="110" t="s">
        <v>9</v>
      </c>
      <c r="Q1" s="110" t="s">
        <v>10</v>
      </c>
      <c r="R1" s="110" t="s">
        <v>11</v>
      </c>
      <c r="S1" s="110" t="s">
        <v>12</v>
      </c>
      <c r="T1" s="111" t="s">
        <v>3723</v>
      </c>
      <c r="U1" s="111" t="s">
        <v>3724</v>
      </c>
      <c r="V1" s="111" t="s">
        <v>3725</v>
      </c>
      <c r="W1" s="116" t="s">
        <v>3726</v>
      </c>
      <c r="X1" s="110" t="s">
        <v>3733</v>
      </c>
      <c r="Y1" s="117" t="s">
        <v>3727</v>
      </c>
      <c r="Z1" s="111" t="s">
        <v>3728</v>
      </c>
      <c r="AA1" s="111" t="s">
        <v>3968</v>
      </c>
      <c r="AB1" s="111" t="s">
        <v>3799</v>
      </c>
      <c r="AC1" s="111" t="s">
        <v>3696</v>
      </c>
      <c r="AD1" s="111" t="s">
        <v>3695</v>
      </c>
      <c r="AE1" s="111" t="s">
        <v>3697</v>
      </c>
      <c r="AF1" s="111" t="s">
        <v>3698</v>
      </c>
      <c r="AG1" s="111" t="s">
        <v>3699</v>
      </c>
      <c r="AH1" s="111" t="s">
        <v>3701</v>
      </c>
      <c r="AI1" s="111" t="s">
        <v>3702</v>
      </c>
      <c r="AJ1" s="111" t="s">
        <v>3703</v>
      </c>
      <c r="AK1" s="111" t="s">
        <v>3704</v>
      </c>
      <c r="AL1" s="111" t="s">
        <v>3705</v>
      </c>
      <c r="AM1" s="111" t="s">
        <v>3706</v>
      </c>
      <c r="AN1" s="111" t="s">
        <v>3707</v>
      </c>
      <c r="AO1" s="111" t="s">
        <v>3708</v>
      </c>
      <c r="AP1" s="111" t="s">
        <v>3709</v>
      </c>
      <c r="AQ1" s="111" t="s">
        <v>3710</v>
      </c>
      <c r="AR1" s="111" t="s">
        <v>3711</v>
      </c>
      <c r="AS1" s="111" t="s">
        <v>3712</v>
      </c>
      <c r="AT1" s="111" t="s">
        <v>3713</v>
      </c>
      <c r="AU1" s="111" t="s">
        <v>3714</v>
      </c>
      <c r="AV1" s="111" t="s">
        <v>3715</v>
      </c>
      <c r="AW1" s="111" t="s">
        <v>3716</v>
      </c>
      <c r="AX1" s="111" t="s">
        <v>3717</v>
      </c>
      <c r="AY1" s="111" t="s">
        <v>3718</v>
      </c>
      <c r="AZ1" s="111" t="s">
        <v>3719</v>
      </c>
      <c r="BA1" s="111" t="s">
        <v>3720</v>
      </c>
      <c r="BB1" s="111" t="s">
        <v>3721</v>
      </c>
      <c r="BC1" s="111" t="s">
        <v>3722</v>
      </c>
      <c r="BD1" s="114" t="s">
        <v>3729</v>
      </c>
      <c r="BE1" s="102" t="s">
        <v>3637</v>
      </c>
      <c r="BF1" s="102" t="s">
        <v>3963</v>
      </c>
      <c r="BG1" s="102" t="s">
        <v>3634</v>
      </c>
      <c r="BH1" s="102" t="s">
        <v>3635</v>
      </c>
      <c r="BI1" s="102" t="s">
        <v>3965</v>
      </c>
      <c r="BJ1" s="102" t="s">
        <v>3966</v>
      </c>
      <c r="BK1" s="102" t="s">
        <v>3967</v>
      </c>
    </row>
    <row r="2" spans="1:63" ht="15.75">
      <c r="A2" s="60" t="s">
        <v>67</v>
      </c>
      <c r="D2" s="69"/>
      <c r="F2" s="60" t="str">
        <f t="shared" ref="F2:F65" si="0">IFERROR(VLOOKUP($E2,Kedvezmény,3),"")</f>
        <v/>
      </c>
      <c r="G2" s="60" t="str">
        <f t="shared" ref="G2:G65" si="1">IFERROR(VLOOKUP($E2,Kedvezmény,2),"")</f>
        <v/>
      </c>
      <c r="H2" s="103" t="str">
        <f>IF(AND($A2&lt;&gt;"",$A2&lt;&gt;"kérem válasszon!"),"01.01","")</f>
        <v/>
      </c>
      <c r="I2" s="103" t="str">
        <f>IF(AND($A2&lt;&gt;"",$A2&lt;&gt;"kérem válasszon!"),"12.31","")</f>
        <v/>
      </c>
      <c r="J2" s="104" t="str">
        <f t="shared" ref="J2:J65" si="2">IF(OR($A2="",$A2="Kérem válasszon!"),"",IF($I2&gt;$H2,$I2-$H2,365-($H2-$I2)))</f>
        <v/>
      </c>
      <c r="L2" s="107"/>
      <c r="Z2" s="118"/>
      <c r="AA2" s="120"/>
      <c r="AD2" s="60" t="str">
        <f t="shared" ref="AD2:AD65" si="3">IFERROR(VLOOKUP($AC2,BerTábla,2,0),"")</f>
        <v/>
      </c>
      <c r="AE2" s="60" t="str">
        <f t="shared" ref="AE2:AE65" si="4">IFERROR(VLOOKUP($AC2,BerTábla,3,0),"")</f>
        <v/>
      </c>
      <c r="AF2" s="60" t="str">
        <f t="shared" ref="AF2:AF65" si="5">IFERROR(VLOOKUP($AC2,BerTábla,4,0),"")</f>
        <v/>
      </c>
      <c r="AG2" s="60" t="str">
        <f t="shared" ref="AG2:AG66" si="6">IF(OR($M2="",$M2="Kérem válasszon!"),"","Üzemelő")</f>
        <v/>
      </c>
      <c r="BE2" s="60" t="str">
        <f>IF(OR($A2="",$A2="Kérem válasszon!"),"",ViziPartner!$C$9)</f>
        <v/>
      </c>
      <c r="BF2" s="60" t="str">
        <f>IF(OR($A2="",$A2="Kérem válasszon!"),"",ViziPartner!$C$8)</f>
        <v/>
      </c>
      <c r="BG2" s="60" t="str">
        <f>IF(OR($A2="",$A2="Kérem válasszon!"),"",ViziPartner!$C$73)</f>
        <v/>
      </c>
      <c r="BH2" s="60" t="str">
        <f>IF(OR($A2="",$A2="Kérem válasszon!"),"",ViziPartner!$C$74)</f>
        <v/>
      </c>
      <c r="BI2" s="60" t="str">
        <f>IF(OR(AL2&lt;&gt;"",AM2&lt;&gt;"",AO2&lt;&gt;"",AP2&lt;&gt;""),1,"")</f>
        <v/>
      </c>
      <c r="BJ2" s="60" t="str">
        <f>IF(OR(,AR2&lt;&gt;"",AS2&lt;&gt;"",AU2&lt;&gt;"",AV2&lt;&gt;""),1,"")</f>
        <v/>
      </c>
      <c r="BK2" s="60" t="str">
        <f>IF(OR(,AX2&lt;&gt;"",AY2&lt;&gt;"",BA2&lt;&gt;"",BB2&lt;&gt;""),1,"")</f>
        <v/>
      </c>
    </row>
    <row r="3" spans="1:63" ht="15.75">
      <c r="D3" s="69"/>
      <c r="F3" s="60" t="str">
        <f t="shared" si="0"/>
        <v/>
      </c>
      <c r="G3" s="60" t="str">
        <f t="shared" si="1"/>
        <v/>
      </c>
      <c r="H3" s="103" t="str">
        <f>IF(AND($A3&lt;&gt;"",$A3&lt;&gt;"kérem válasszon!"),"01.01","")</f>
        <v/>
      </c>
      <c r="I3" s="103" t="str">
        <f>IF(AND($A3&lt;&gt;"",$A3&lt;&gt;"kérem válasszon!"),"12.31","")</f>
        <v/>
      </c>
      <c r="J3" s="104" t="str">
        <f t="shared" si="2"/>
        <v/>
      </c>
      <c r="L3" s="107"/>
      <c r="Z3" s="118"/>
      <c r="AA3" s="120"/>
      <c r="AD3" s="60" t="str">
        <f t="shared" si="3"/>
        <v/>
      </c>
      <c r="AE3" s="60" t="str">
        <f t="shared" si="4"/>
        <v/>
      </c>
      <c r="AF3" s="60" t="str">
        <f t="shared" si="5"/>
        <v/>
      </c>
      <c r="AG3" s="60" t="str">
        <f t="shared" si="6"/>
        <v/>
      </c>
      <c r="BE3" s="60" t="str">
        <f>IF(OR($A3="",$A3="Kérem válasszon!"),"",ViziPartner!$C$9)</f>
        <v/>
      </c>
      <c r="BF3" s="60" t="str">
        <f>IF(OR($A3="",$A3="Kérem válasszon!"),"",ViziPartner!$C$8)</f>
        <v/>
      </c>
      <c r="BG3" s="60" t="str">
        <f>IF(OR($A3="",$A3="Kérem válasszon!"),"",ViziPartner!$C$73)</f>
        <v/>
      </c>
      <c r="BH3" s="60" t="str">
        <f>IF(OR($A3="",$A3="Kérem válasszon!"),"",ViziPartner!$C$74)</f>
        <v/>
      </c>
      <c r="BI3" s="60" t="str">
        <f t="shared" ref="BI3:BI66" si="7">IF(OR(AL3&lt;&gt;"",AM3&lt;&gt;"",AO3&lt;&gt;"",AP3&lt;&gt;""),1,"")</f>
        <v/>
      </c>
      <c r="BJ3" s="60" t="str">
        <f t="shared" ref="BJ3:BJ66" si="8">IF(OR(,AR3&lt;&gt;"",AS3&lt;&gt;"",AU3&lt;&gt;"",AV3&lt;&gt;""),1,"")</f>
        <v/>
      </c>
      <c r="BK3" s="60" t="str">
        <f t="shared" ref="BK3:BK66" si="9">IF(OR(,AX3&lt;&gt;"",AY3&lt;&gt;"",BA3&lt;&gt;"",BB3&lt;&gt;""),1,"")</f>
        <v/>
      </c>
    </row>
    <row r="4" spans="1:63" ht="15.75">
      <c r="D4" s="69"/>
      <c r="F4" s="60" t="str">
        <f t="shared" si="0"/>
        <v/>
      </c>
      <c r="G4" s="60" t="str">
        <f t="shared" si="1"/>
        <v/>
      </c>
      <c r="H4" s="103" t="str">
        <f t="shared" ref="H4:H67" si="10">IF(AND($A4&lt;&gt;"",$A4&lt;&gt;"kérem válasszon!"),"01.01","")</f>
        <v/>
      </c>
      <c r="I4" s="103" t="str">
        <f t="shared" ref="I4:I67" si="11">IF(AND($A4&lt;&gt;"",$A4&lt;&gt;"kérem válasszon!"),"12.31","")</f>
        <v/>
      </c>
      <c r="J4" s="104" t="str">
        <f t="shared" si="2"/>
        <v/>
      </c>
      <c r="L4" s="107"/>
      <c r="Z4" s="118"/>
      <c r="AA4" s="120"/>
      <c r="AD4" s="60" t="str">
        <f t="shared" si="3"/>
        <v/>
      </c>
      <c r="AE4" s="60" t="str">
        <f t="shared" si="4"/>
        <v/>
      </c>
      <c r="AF4" s="60" t="str">
        <f t="shared" si="5"/>
        <v/>
      </c>
      <c r="AG4" s="60" t="str">
        <f t="shared" si="6"/>
        <v/>
      </c>
      <c r="BE4" s="60" t="str">
        <f>IF(OR($A4="",$A4="Kérem válasszon!"),"",ViziPartner!$C$9)</f>
        <v/>
      </c>
      <c r="BF4" s="60" t="str">
        <f>IF(OR($A4="",$A4="Kérem válasszon!"),"",ViziPartner!$C$8)</f>
        <v/>
      </c>
      <c r="BG4" s="60" t="str">
        <f>IF(OR($A4="",$A4="Kérem válasszon!"),"",ViziPartner!$C$73)</f>
        <v/>
      </c>
      <c r="BH4" s="60" t="str">
        <f>IF(OR($A4="",$A4="Kérem válasszon!"),"",ViziPartner!$C$74)</f>
        <v/>
      </c>
      <c r="BI4" s="60" t="str">
        <f t="shared" si="7"/>
        <v/>
      </c>
      <c r="BJ4" s="60" t="str">
        <f t="shared" si="8"/>
        <v/>
      </c>
      <c r="BK4" s="60" t="str">
        <f t="shared" si="9"/>
        <v/>
      </c>
    </row>
    <row r="5" spans="1:63" ht="15.75">
      <c r="D5" s="69"/>
      <c r="F5" s="60" t="str">
        <f t="shared" si="0"/>
        <v/>
      </c>
      <c r="G5" s="60" t="str">
        <f t="shared" si="1"/>
        <v/>
      </c>
      <c r="H5" s="103" t="str">
        <f t="shared" si="10"/>
        <v/>
      </c>
      <c r="I5" s="103" t="str">
        <f t="shared" si="11"/>
        <v/>
      </c>
      <c r="J5" s="104" t="str">
        <f t="shared" si="2"/>
        <v/>
      </c>
      <c r="L5" s="107"/>
      <c r="Z5" s="118"/>
      <c r="AA5" s="120"/>
      <c r="AD5" s="60" t="str">
        <f t="shared" si="3"/>
        <v/>
      </c>
      <c r="AE5" s="60" t="str">
        <f t="shared" si="4"/>
        <v/>
      </c>
      <c r="AF5" s="60" t="str">
        <f t="shared" si="5"/>
        <v/>
      </c>
      <c r="AG5" s="60" t="str">
        <f t="shared" si="6"/>
        <v/>
      </c>
      <c r="BE5" s="60" t="str">
        <f>IF(OR($A5="",$A5="Kérem válasszon!"),"",ViziPartner!$C$9)</f>
        <v/>
      </c>
      <c r="BF5" s="60" t="str">
        <f>IF(OR($A5="",$A5="Kérem válasszon!"),"",ViziPartner!$C$8)</f>
        <v/>
      </c>
      <c r="BG5" s="60" t="str">
        <f>IF(OR($A5="",$A5="Kérem válasszon!"),"",ViziPartner!$C$73)</f>
        <v/>
      </c>
      <c r="BH5" s="60" t="str">
        <f>IF(OR($A5="",$A5="Kérem válasszon!"),"",ViziPartner!$C$74)</f>
        <v/>
      </c>
      <c r="BI5" s="60" t="str">
        <f t="shared" si="7"/>
        <v/>
      </c>
      <c r="BJ5" s="60" t="str">
        <f t="shared" si="8"/>
        <v/>
      </c>
      <c r="BK5" s="60" t="str">
        <f t="shared" si="9"/>
        <v/>
      </c>
    </row>
    <row r="6" spans="1:63" ht="15.75">
      <c r="D6" s="69"/>
      <c r="F6" s="60" t="str">
        <f t="shared" si="0"/>
        <v/>
      </c>
      <c r="G6" s="60" t="str">
        <f t="shared" si="1"/>
        <v/>
      </c>
      <c r="H6" s="103" t="str">
        <f t="shared" si="10"/>
        <v/>
      </c>
      <c r="I6" s="103" t="str">
        <f t="shared" si="11"/>
        <v/>
      </c>
      <c r="J6" s="104" t="str">
        <f t="shared" si="2"/>
        <v/>
      </c>
      <c r="L6" s="107"/>
      <c r="X6" s="60" t="str">
        <f t="shared" ref="X6:X69" si="12">IF($C6&lt;&gt;"","V","")</f>
        <v/>
      </c>
      <c r="Z6" s="118"/>
      <c r="AA6" s="120"/>
      <c r="AD6" s="60" t="str">
        <f t="shared" si="3"/>
        <v/>
      </c>
      <c r="AE6" s="60" t="str">
        <f t="shared" si="4"/>
        <v/>
      </c>
      <c r="AF6" s="60" t="str">
        <f t="shared" si="5"/>
        <v/>
      </c>
      <c r="AG6" s="60" t="str">
        <f t="shared" si="6"/>
        <v/>
      </c>
      <c r="BE6" s="60" t="str">
        <f>IF(OR($A6="",$A6="Kérem válasszon!"),"",ViziPartner!$C$9)</f>
        <v/>
      </c>
      <c r="BF6" s="60" t="str">
        <f>IF(OR($A6="",$A6="Kérem válasszon!"),"",ViziPartner!$C$8)</f>
        <v/>
      </c>
      <c r="BG6" s="60" t="str">
        <f>IF(OR($A6="",$A6="Kérem válasszon!"),"",ViziPartner!$C$73)</f>
        <v/>
      </c>
      <c r="BH6" s="60" t="str">
        <f>IF(OR($A6="",$A6="Kérem válasszon!"),"",ViziPartner!$C$74)</f>
        <v/>
      </c>
      <c r="BI6" s="60" t="str">
        <f t="shared" si="7"/>
        <v/>
      </c>
      <c r="BJ6" s="60" t="str">
        <f t="shared" si="8"/>
        <v/>
      </c>
      <c r="BK6" s="60" t="str">
        <f t="shared" si="9"/>
        <v/>
      </c>
    </row>
    <row r="7" spans="1:63" ht="15.75">
      <c r="D7" s="69"/>
      <c r="F7" s="60" t="str">
        <f t="shared" si="0"/>
        <v/>
      </c>
      <c r="G7" s="60" t="str">
        <f t="shared" si="1"/>
        <v/>
      </c>
      <c r="H7" s="103" t="str">
        <f t="shared" si="10"/>
        <v/>
      </c>
      <c r="I7" s="103" t="str">
        <f t="shared" si="11"/>
        <v/>
      </c>
      <c r="J7" s="104" t="str">
        <f t="shared" si="2"/>
        <v/>
      </c>
      <c r="L7" s="107"/>
      <c r="X7" s="60" t="str">
        <f t="shared" si="12"/>
        <v/>
      </c>
      <c r="Z7" s="118"/>
      <c r="AA7" s="120"/>
      <c r="AD7" s="60" t="str">
        <f t="shared" si="3"/>
        <v/>
      </c>
      <c r="AE7" s="60" t="str">
        <f t="shared" si="4"/>
        <v/>
      </c>
      <c r="AF7" s="60" t="str">
        <f t="shared" si="5"/>
        <v/>
      </c>
      <c r="AG7" s="60" t="str">
        <f t="shared" si="6"/>
        <v/>
      </c>
      <c r="BE7" s="60" t="str">
        <f>IF(OR($A7="",$A7="Kérem válasszon!"),"",ViziPartner!$C$9)</f>
        <v/>
      </c>
      <c r="BF7" s="60" t="str">
        <f>IF(OR($A7="",$A7="Kérem válasszon!"),"",ViziPartner!$C$8)</f>
        <v/>
      </c>
      <c r="BG7" s="60" t="str">
        <f>IF(OR($A7="",$A7="Kérem válasszon!"),"",ViziPartner!$C$73)</f>
        <v/>
      </c>
      <c r="BH7" s="60" t="str">
        <f>IF(OR($A7="",$A7="Kérem válasszon!"),"",ViziPartner!$C$74)</f>
        <v/>
      </c>
      <c r="BI7" s="60" t="str">
        <f t="shared" si="7"/>
        <v/>
      </c>
      <c r="BJ7" s="60" t="str">
        <f t="shared" si="8"/>
        <v/>
      </c>
      <c r="BK7" s="60" t="str">
        <f t="shared" si="9"/>
        <v/>
      </c>
    </row>
    <row r="8" spans="1:63" ht="15.75">
      <c r="D8" s="69"/>
      <c r="F8" s="60" t="str">
        <f t="shared" si="0"/>
        <v/>
      </c>
      <c r="G8" s="60" t="str">
        <f t="shared" si="1"/>
        <v/>
      </c>
      <c r="H8" s="103" t="str">
        <f t="shared" si="10"/>
        <v/>
      </c>
      <c r="I8" s="103" t="str">
        <f t="shared" si="11"/>
        <v/>
      </c>
      <c r="J8" s="104" t="str">
        <f t="shared" si="2"/>
        <v/>
      </c>
      <c r="L8" s="107"/>
      <c r="X8" s="60" t="str">
        <f t="shared" si="12"/>
        <v/>
      </c>
      <c r="Z8" s="118"/>
      <c r="AA8" s="120"/>
      <c r="AD8" s="60" t="str">
        <f t="shared" si="3"/>
        <v/>
      </c>
      <c r="AE8" s="60" t="str">
        <f t="shared" si="4"/>
        <v/>
      </c>
      <c r="AF8" s="60" t="str">
        <f t="shared" si="5"/>
        <v/>
      </c>
      <c r="AG8" s="60" t="str">
        <f t="shared" si="6"/>
        <v/>
      </c>
      <c r="BE8" s="60" t="str">
        <f>IF(OR($A8="",$A8="Kérem válasszon!"),"",ViziPartner!$C$9)</f>
        <v/>
      </c>
      <c r="BF8" s="60" t="str">
        <f>IF(OR($A8="",$A8="Kérem válasszon!"),"",ViziPartner!$C$8)</f>
        <v/>
      </c>
      <c r="BG8" s="60" t="str">
        <f>IF(OR($A8="",$A8="Kérem válasszon!"),"",ViziPartner!$C$73)</f>
        <v/>
      </c>
      <c r="BH8" s="60" t="str">
        <f>IF(OR($A8="",$A8="Kérem válasszon!"),"",ViziPartner!$C$74)</f>
        <v/>
      </c>
      <c r="BI8" s="60" t="str">
        <f t="shared" si="7"/>
        <v/>
      </c>
      <c r="BJ8" s="60" t="str">
        <f t="shared" si="8"/>
        <v/>
      </c>
      <c r="BK8" s="60" t="str">
        <f t="shared" si="9"/>
        <v/>
      </c>
    </row>
    <row r="9" spans="1:63" ht="15.75">
      <c r="D9" s="69"/>
      <c r="F9" s="60" t="str">
        <f t="shared" si="0"/>
        <v/>
      </c>
      <c r="G9" s="60" t="str">
        <f t="shared" si="1"/>
        <v/>
      </c>
      <c r="H9" s="103" t="str">
        <f t="shared" si="10"/>
        <v/>
      </c>
      <c r="I9" s="103" t="str">
        <f t="shared" si="11"/>
        <v/>
      </c>
      <c r="J9" s="104" t="str">
        <f t="shared" si="2"/>
        <v/>
      </c>
      <c r="L9" s="107"/>
      <c r="X9" s="60" t="str">
        <f t="shared" si="12"/>
        <v/>
      </c>
      <c r="Z9" s="118"/>
      <c r="AA9" s="120"/>
      <c r="AD9" s="60" t="str">
        <f t="shared" si="3"/>
        <v/>
      </c>
      <c r="AE9" s="60" t="str">
        <f t="shared" si="4"/>
        <v/>
      </c>
      <c r="AF9" s="60" t="str">
        <f t="shared" si="5"/>
        <v/>
      </c>
      <c r="AG9" s="60" t="str">
        <f t="shared" si="6"/>
        <v/>
      </c>
      <c r="BE9" s="60" t="str">
        <f>IF(OR($A9="",$A9="Kérem válasszon!"),"",ViziPartner!$C$9)</f>
        <v/>
      </c>
      <c r="BF9" s="60" t="str">
        <f>IF(OR($A9="",$A9="Kérem válasszon!"),"",ViziPartner!$C$8)</f>
        <v/>
      </c>
      <c r="BG9" s="60" t="str">
        <f>IF(OR($A9="",$A9="Kérem válasszon!"),"",ViziPartner!$C$73)</f>
        <v/>
      </c>
      <c r="BH9" s="60" t="str">
        <f>IF(OR($A9="",$A9="Kérem válasszon!"),"",ViziPartner!$C$74)</f>
        <v/>
      </c>
      <c r="BI9" s="60" t="str">
        <f t="shared" si="7"/>
        <v/>
      </c>
      <c r="BJ9" s="60" t="str">
        <f t="shared" si="8"/>
        <v/>
      </c>
      <c r="BK9" s="60" t="str">
        <f t="shared" si="9"/>
        <v/>
      </c>
    </row>
    <row r="10" spans="1:63" ht="15.75">
      <c r="D10" s="69"/>
      <c r="F10" s="60" t="str">
        <f t="shared" si="0"/>
        <v/>
      </c>
      <c r="G10" s="60" t="str">
        <f t="shared" si="1"/>
        <v/>
      </c>
      <c r="H10" s="103" t="str">
        <f t="shared" si="10"/>
        <v/>
      </c>
      <c r="I10" s="103" t="str">
        <f t="shared" si="11"/>
        <v/>
      </c>
      <c r="J10" s="104" t="str">
        <f t="shared" si="2"/>
        <v/>
      </c>
      <c r="L10" s="107"/>
      <c r="X10" s="60" t="str">
        <f t="shared" si="12"/>
        <v/>
      </c>
      <c r="Z10" s="118"/>
      <c r="AA10" s="120"/>
      <c r="AD10" s="60" t="str">
        <f t="shared" si="3"/>
        <v/>
      </c>
      <c r="AE10" s="60" t="str">
        <f t="shared" si="4"/>
        <v/>
      </c>
      <c r="AF10" s="60" t="str">
        <f t="shared" si="5"/>
        <v/>
      </c>
      <c r="AG10" s="60" t="str">
        <f t="shared" si="6"/>
        <v/>
      </c>
      <c r="BE10" s="60" t="str">
        <f>IF(OR($A10="",$A10="Kérem válasszon!"),"",ViziPartner!$C$9)</f>
        <v/>
      </c>
      <c r="BF10" s="60" t="str">
        <f>IF(OR($A10="",$A10="Kérem válasszon!"),"",ViziPartner!$C$8)</f>
        <v/>
      </c>
      <c r="BG10" s="60" t="str">
        <f>IF(OR($A10="",$A10="Kérem válasszon!"),"",ViziPartner!$C$73)</f>
        <v/>
      </c>
      <c r="BH10" s="60" t="str">
        <f>IF(OR($A10="",$A10="Kérem válasszon!"),"",ViziPartner!$C$74)</f>
        <v/>
      </c>
      <c r="BI10" s="60" t="str">
        <f t="shared" si="7"/>
        <v/>
      </c>
      <c r="BJ10" s="60" t="str">
        <f t="shared" si="8"/>
        <v/>
      </c>
      <c r="BK10" s="60" t="str">
        <f t="shared" si="9"/>
        <v/>
      </c>
    </row>
    <row r="11" spans="1:63" ht="15.75">
      <c r="D11" s="69"/>
      <c r="F11" s="60" t="str">
        <f t="shared" si="0"/>
        <v/>
      </c>
      <c r="G11" s="60" t="str">
        <f t="shared" si="1"/>
        <v/>
      </c>
      <c r="H11" s="103" t="str">
        <f t="shared" si="10"/>
        <v/>
      </c>
      <c r="I11" s="103" t="str">
        <f t="shared" si="11"/>
        <v/>
      </c>
      <c r="J11" s="104" t="str">
        <f t="shared" si="2"/>
        <v/>
      </c>
      <c r="L11" s="107"/>
      <c r="X11" s="60" t="str">
        <f t="shared" si="12"/>
        <v/>
      </c>
      <c r="Z11" s="118"/>
      <c r="AA11" s="120"/>
      <c r="AD11" s="60" t="str">
        <f t="shared" si="3"/>
        <v/>
      </c>
      <c r="AE11" s="60" t="str">
        <f t="shared" si="4"/>
        <v/>
      </c>
      <c r="AF11" s="60" t="str">
        <f t="shared" si="5"/>
        <v/>
      </c>
      <c r="AG11" s="60" t="str">
        <f t="shared" si="6"/>
        <v/>
      </c>
      <c r="BE11" s="60" t="str">
        <f>IF(OR($A11="",$A11="Kérem válasszon!"),"",ViziPartner!$C$9)</f>
        <v/>
      </c>
      <c r="BF11" s="60" t="str">
        <f>IF(OR($A11="",$A11="Kérem válasszon!"),"",ViziPartner!$C$8)</f>
        <v/>
      </c>
      <c r="BG11" s="60" t="str">
        <f>IF(OR($A11="",$A11="Kérem válasszon!"),"",ViziPartner!$C$73)</f>
        <v/>
      </c>
      <c r="BH11" s="60" t="str">
        <f>IF(OR($A11="",$A11="Kérem válasszon!"),"",ViziPartner!$C$74)</f>
        <v/>
      </c>
      <c r="BI11" s="60" t="str">
        <f t="shared" si="7"/>
        <v/>
      </c>
      <c r="BJ11" s="60" t="str">
        <f t="shared" si="8"/>
        <v/>
      </c>
      <c r="BK11" s="60" t="str">
        <f t="shared" si="9"/>
        <v/>
      </c>
    </row>
    <row r="12" spans="1:63" ht="15.75">
      <c r="D12" s="69"/>
      <c r="F12" s="60" t="str">
        <f t="shared" si="0"/>
        <v/>
      </c>
      <c r="G12" s="60" t="str">
        <f t="shared" si="1"/>
        <v/>
      </c>
      <c r="H12" s="103" t="str">
        <f t="shared" si="10"/>
        <v/>
      </c>
      <c r="I12" s="103" t="str">
        <f t="shared" si="11"/>
        <v/>
      </c>
      <c r="J12" s="104" t="str">
        <f t="shared" si="2"/>
        <v/>
      </c>
      <c r="L12" s="107"/>
      <c r="X12" s="60" t="str">
        <f t="shared" si="12"/>
        <v/>
      </c>
      <c r="Z12" s="118"/>
      <c r="AA12" s="120"/>
      <c r="AD12" s="60" t="str">
        <f t="shared" si="3"/>
        <v/>
      </c>
      <c r="AE12" s="60" t="str">
        <f t="shared" si="4"/>
        <v/>
      </c>
      <c r="AF12" s="60" t="str">
        <f t="shared" si="5"/>
        <v/>
      </c>
      <c r="AG12" s="60" t="str">
        <f t="shared" si="6"/>
        <v/>
      </c>
      <c r="BE12" s="60" t="str">
        <f>IF(OR($A12="",$A12="Kérem válasszon!"),"",ViziPartner!$C$9)</f>
        <v/>
      </c>
      <c r="BF12" s="60" t="str">
        <f>IF(OR($A12="",$A12="Kérem válasszon!"),"",ViziPartner!$C$8)</f>
        <v/>
      </c>
      <c r="BG12" s="60" t="str">
        <f>IF(OR($A12="",$A12="Kérem válasszon!"),"",ViziPartner!$C$73)</f>
        <v/>
      </c>
      <c r="BH12" s="60" t="str">
        <f>IF(OR($A12="",$A12="Kérem válasszon!"),"",ViziPartner!$C$74)</f>
        <v/>
      </c>
      <c r="BI12" s="60" t="str">
        <f t="shared" si="7"/>
        <v/>
      </c>
      <c r="BJ12" s="60" t="str">
        <f t="shared" si="8"/>
        <v/>
      </c>
      <c r="BK12" s="60" t="str">
        <f t="shared" si="9"/>
        <v/>
      </c>
    </row>
    <row r="13" spans="1:63" ht="15.75">
      <c r="D13" s="69"/>
      <c r="F13" s="60" t="str">
        <f t="shared" si="0"/>
        <v/>
      </c>
      <c r="G13" s="60" t="str">
        <f t="shared" si="1"/>
        <v/>
      </c>
      <c r="H13" s="103" t="str">
        <f t="shared" si="10"/>
        <v/>
      </c>
      <c r="I13" s="103" t="str">
        <f t="shared" si="11"/>
        <v/>
      </c>
      <c r="J13" s="104" t="str">
        <f t="shared" si="2"/>
        <v/>
      </c>
      <c r="L13" s="107"/>
      <c r="X13" s="60" t="str">
        <f t="shared" si="12"/>
        <v/>
      </c>
      <c r="Z13" s="118"/>
      <c r="AA13" s="120"/>
      <c r="AD13" s="60" t="str">
        <f t="shared" si="3"/>
        <v/>
      </c>
      <c r="AE13" s="60" t="str">
        <f t="shared" si="4"/>
        <v/>
      </c>
      <c r="AF13" s="60" t="str">
        <f t="shared" si="5"/>
        <v/>
      </c>
      <c r="AG13" s="60" t="str">
        <f t="shared" si="6"/>
        <v/>
      </c>
      <c r="BE13" s="60" t="str">
        <f>IF(OR($A13="",$A13="Kérem válasszon!"),"",ViziPartner!$C$9)</f>
        <v/>
      </c>
      <c r="BF13" s="60" t="str">
        <f>IF(OR($A13="",$A13="Kérem válasszon!"),"",ViziPartner!$C$8)</f>
        <v/>
      </c>
      <c r="BG13" s="60" t="str">
        <f>IF(OR($A13="",$A13="Kérem válasszon!"),"",ViziPartner!$C$73)</f>
        <v/>
      </c>
      <c r="BH13" s="60" t="str">
        <f>IF(OR($A13="",$A13="Kérem válasszon!"),"",ViziPartner!$C$74)</f>
        <v/>
      </c>
      <c r="BI13" s="60" t="str">
        <f t="shared" si="7"/>
        <v/>
      </c>
      <c r="BJ13" s="60" t="str">
        <f t="shared" si="8"/>
        <v/>
      </c>
      <c r="BK13" s="60" t="str">
        <f t="shared" si="9"/>
        <v/>
      </c>
    </row>
    <row r="14" spans="1:63" ht="15.75">
      <c r="D14" s="69"/>
      <c r="F14" s="60" t="str">
        <f t="shared" si="0"/>
        <v/>
      </c>
      <c r="G14" s="60" t="str">
        <f t="shared" si="1"/>
        <v/>
      </c>
      <c r="H14" s="103" t="str">
        <f t="shared" si="10"/>
        <v/>
      </c>
      <c r="I14" s="103" t="str">
        <f t="shared" si="11"/>
        <v/>
      </c>
      <c r="J14" s="104" t="str">
        <f t="shared" si="2"/>
        <v/>
      </c>
      <c r="L14" s="107"/>
      <c r="X14" s="60" t="str">
        <f t="shared" si="12"/>
        <v/>
      </c>
      <c r="Z14" s="118"/>
      <c r="AA14" s="120"/>
      <c r="AD14" s="60" t="str">
        <f t="shared" si="3"/>
        <v/>
      </c>
      <c r="AE14" s="60" t="str">
        <f t="shared" si="4"/>
        <v/>
      </c>
      <c r="AF14" s="60" t="str">
        <f t="shared" si="5"/>
        <v/>
      </c>
      <c r="AG14" s="60" t="str">
        <f t="shared" si="6"/>
        <v/>
      </c>
      <c r="BE14" s="60" t="str">
        <f>IF(OR($A14="",$A14="Kérem válasszon!"),"",ViziPartner!$C$9)</f>
        <v/>
      </c>
      <c r="BF14" s="60" t="str">
        <f>IF(OR($A14="",$A14="Kérem válasszon!"),"",ViziPartner!$C$8)</f>
        <v/>
      </c>
      <c r="BG14" s="60" t="str">
        <f>IF(OR($A14="",$A14="Kérem válasszon!"),"",ViziPartner!$C$73)</f>
        <v/>
      </c>
      <c r="BH14" s="60" t="str">
        <f>IF(OR($A14="",$A14="Kérem válasszon!"),"",ViziPartner!$C$74)</f>
        <v/>
      </c>
      <c r="BI14" s="60" t="str">
        <f t="shared" si="7"/>
        <v/>
      </c>
      <c r="BJ14" s="60" t="str">
        <f t="shared" si="8"/>
        <v/>
      </c>
      <c r="BK14" s="60" t="str">
        <f t="shared" si="9"/>
        <v/>
      </c>
    </row>
    <row r="15" spans="1:63" ht="15.75">
      <c r="D15" s="69"/>
      <c r="F15" s="60" t="str">
        <f t="shared" si="0"/>
        <v/>
      </c>
      <c r="G15" s="60" t="str">
        <f t="shared" si="1"/>
        <v/>
      </c>
      <c r="H15" s="103" t="str">
        <f t="shared" si="10"/>
        <v/>
      </c>
      <c r="I15" s="103" t="str">
        <f t="shared" si="11"/>
        <v/>
      </c>
      <c r="J15" s="104" t="str">
        <f t="shared" si="2"/>
        <v/>
      </c>
      <c r="L15" s="107"/>
      <c r="X15" s="60" t="str">
        <f t="shared" si="12"/>
        <v/>
      </c>
      <c r="Z15" s="118"/>
      <c r="AA15" s="120"/>
      <c r="AD15" s="60" t="str">
        <f t="shared" si="3"/>
        <v/>
      </c>
      <c r="AE15" s="60" t="str">
        <f t="shared" si="4"/>
        <v/>
      </c>
      <c r="AF15" s="60" t="str">
        <f t="shared" si="5"/>
        <v/>
      </c>
      <c r="AG15" s="60" t="str">
        <f t="shared" si="6"/>
        <v/>
      </c>
      <c r="BE15" s="60" t="str">
        <f>IF(OR($A15="",$A15="Kérem válasszon!"),"",ViziPartner!$C$9)</f>
        <v/>
      </c>
      <c r="BF15" s="60" t="str">
        <f>IF(OR($A15="",$A15="Kérem válasszon!"),"",ViziPartner!$C$8)</f>
        <v/>
      </c>
      <c r="BG15" s="60" t="str">
        <f>IF(OR($A15="",$A15="Kérem válasszon!"),"",ViziPartner!$C$73)</f>
        <v/>
      </c>
      <c r="BH15" s="60" t="str">
        <f>IF(OR($A15="",$A15="Kérem válasszon!"),"",ViziPartner!$C$74)</f>
        <v/>
      </c>
      <c r="BI15" s="60" t="str">
        <f t="shared" si="7"/>
        <v/>
      </c>
      <c r="BJ15" s="60" t="str">
        <f t="shared" si="8"/>
        <v/>
      </c>
      <c r="BK15" s="60" t="str">
        <f t="shared" si="9"/>
        <v/>
      </c>
    </row>
    <row r="16" spans="1:63" ht="15.75">
      <c r="D16" s="69"/>
      <c r="F16" s="60" t="str">
        <f t="shared" si="0"/>
        <v/>
      </c>
      <c r="G16" s="60" t="str">
        <f t="shared" si="1"/>
        <v/>
      </c>
      <c r="H16" s="103" t="str">
        <f t="shared" si="10"/>
        <v/>
      </c>
      <c r="I16" s="103" t="str">
        <f t="shared" si="11"/>
        <v/>
      </c>
      <c r="J16" s="104" t="str">
        <f t="shared" si="2"/>
        <v/>
      </c>
      <c r="L16" s="107"/>
      <c r="X16" s="60" t="str">
        <f t="shared" si="12"/>
        <v/>
      </c>
      <c r="Z16" s="118"/>
      <c r="AA16" s="120"/>
      <c r="AD16" s="60" t="str">
        <f t="shared" si="3"/>
        <v/>
      </c>
      <c r="AE16" s="60" t="str">
        <f t="shared" si="4"/>
        <v/>
      </c>
      <c r="AF16" s="60" t="str">
        <f t="shared" si="5"/>
        <v/>
      </c>
      <c r="AG16" s="60" t="str">
        <f t="shared" si="6"/>
        <v/>
      </c>
      <c r="BE16" s="60" t="str">
        <f>IF(OR($A16="",$A16="Kérem válasszon!"),"",ViziPartner!$C$9)</f>
        <v/>
      </c>
      <c r="BF16" s="60" t="str">
        <f>IF(OR($A16="",$A16="Kérem válasszon!"),"",ViziPartner!$C$8)</f>
        <v/>
      </c>
      <c r="BG16" s="60" t="str">
        <f>IF(OR($A16="",$A16="Kérem válasszon!"),"",ViziPartner!$C$73)</f>
        <v/>
      </c>
      <c r="BH16" s="60" t="str">
        <f>IF(OR($A16="",$A16="Kérem válasszon!"),"",ViziPartner!$C$74)</f>
        <v/>
      </c>
      <c r="BI16" s="60" t="str">
        <f t="shared" si="7"/>
        <v/>
      </c>
      <c r="BJ16" s="60" t="str">
        <f t="shared" si="8"/>
        <v/>
      </c>
      <c r="BK16" s="60" t="str">
        <f t="shared" si="9"/>
        <v/>
      </c>
    </row>
    <row r="17" spans="4:63" ht="15.75">
      <c r="D17" s="69"/>
      <c r="F17" s="60" t="str">
        <f t="shared" si="0"/>
        <v/>
      </c>
      <c r="G17" s="60" t="str">
        <f t="shared" si="1"/>
        <v/>
      </c>
      <c r="H17" s="103" t="str">
        <f t="shared" si="10"/>
        <v/>
      </c>
      <c r="I17" s="103" t="str">
        <f t="shared" si="11"/>
        <v/>
      </c>
      <c r="J17" s="104" t="str">
        <f t="shared" si="2"/>
        <v/>
      </c>
      <c r="L17" s="107"/>
      <c r="X17" s="60" t="str">
        <f t="shared" si="12"/>
        <v/>
      </c>
      <c r="Z17" s="118"/>
      <c r="AA17" s="120"/>
      <c r="AD17" s="60" t="str">
        <f t="shared" si="3"/>
        <v/>
      </c>
      <c r="AE17" s="60" t="str">
        <f t="shared" si="4"/>
        <v/>
      </c>
      <c r="AF17" s="60" t="str">
        <f t="shared" si="5"/>
        <v/>
      </c>
      <c r="AG17" s="60" t="str">
        <f t="shared" si="6"/>
        <v/>
      </c>
      <c r="BE17" s="60" t="str">
        <f>IF(OR($A17="",$A17="Kérem válasszon!"),"",ViziPartner!$C$9)</f>
        <v/>
      </c>
      <c r="BF17" s="60" t="str">
        <f>IF(OR($A17="",$A17="Kérem válasszon!"),"",ViziPartner!$C$8)</f>
        <v/>
      </c>
      <c r="BG17" s="60" t="str">
        <f>IF(OR($A17="",$A17="Kérem válasszon!"),"",ViziPartner!$C$73)</f>
        <v/>
      </c>
      <c r="BH17" s="60" t="str">
        <f>IF(OR($A17="",$A17="Kérem válasszon!"),"",ViziPartner!$C$74)</f>
        <v/>
      </c>
      <c r="BI17" s="60" t="str">
        <f t="shared" si="7"/>
        <v/>
      </c>
      <c r="BJ17" s="60" t="str">
        <f t="shared" si="8"/>
        <v/>
      </c>
      <c r="BK17" s="60" t="str">
        <f t="shared" si="9"/>
        <v/>
      </c>
    </row>
    <row r="18" spans="4:63" ht="15.75">
      <c r="D18" s="69"/>
      <c r="F18" s="60" t="str">
        <f t="shared" si="0"/>
        <v/>
      </c>
      <c r="G18" s="60" t="str">
        <f t="shared" si="1"/>
        <v/>
      </c>
      <c r="H18" s="103" t="str">
        <f t="shared" si="10"/>
        <v/>
      </c>
      <c r="I18" s="103" t="str">
        <f t="shared" si="11"/>
        <v/>
      </c>
      <c r="J18" s="104" t="str">
        <f t="shared" si="2"/>
        <v/>
      </c>
      <c r="L18" s="107"/>
      <c r="X18" s="60" t="str">
        <f t="shared" si="12"/>
        <v/>
      </c>
      <c r="Z18" s="118"/>
      <c r="AA18" s="120"/>
      <c r="AD18" s="60" t="str">
        <f t="shared" si="3"/>
        <v/>
      </c>
      <c r="AE18" s="60" t="str">
        <f t="shared" si="4"/>
        <v/>
      </c>
      <c r="AF18" s="60" t="str">
        <f t="shared" si="5"/>
        <v/>
      </c>
      <c r="AG18" s="60" t="str">
        <f t="shared" si="6"/>
        <v/>
      </c>
      <c r="BE18" s="60" t="str">
        <f>IF(OR($A18="",$A18="Kérem válasszon!"),"",ViziPartner!$C$9)</f>
        <v/>
      </c>
      <c r="BF18" s="60" t="str">
        <f>IF(OR($A18="",$A18="Kérem válasszon!"),"",ViziPartner!$C$8)</f>
        <v/>
      </c>
      <c r="BG18" s="60" t="str">
        <f>IF(OR($A18="",$A18="Kérem válasszon!"),"",ViziPartner!$C$73)</f>
        <v/>
      </c>
      <c r="BH18" s="60" t="str">
        <f>IF(OR($A18="",$A18="Kérem válasszon!"),"",ViziPartner!$C$74)</f>
        <v/>
      </c>
      <c r="BI18" s="60" t="str">
        <f t="shared" si="7"/>
        <v/>
      </c>
      <c r="BJ18" s="60" t="str">
        <f t="shared" si="8"/>
        <v/>
      </c>
      <c r="BK18" s="60" t="str">
        <f t="shared" si="9"/>
        <v/>
      </c>
    </row>
    <row r="19" spans="4:63" ht="15.75">
      <c r="D19" s="69"/>
      <c r="F19" s="60" t="str">
        <f t="shared" si="0"/>
        <v/>
      </c>
      <c r="G19" s="60" t="str">
        <f t="shared" si="1"/>
        <v/>
      </c>
      <c r="H19" s="103" t="str">
        <f t="shared" si="10"/>
        <v/>
      </c>
      <c r="I19" s="103" t="str">
        <f t="shared" si="11"/>
        <v/>
      </c>
      <c r="J19" s="104" t="str">
        <f t="shared" si="2"/>
        <v/>
      </c>
      <c r="L19" s="107"/>
      <c r="X19" s="60" t="str">
        <f t="shared" si="12"/>
        <v/>
      </c>
      <c r="Z19" s="118"/>
      <c r="AA19" s="120"/>
      <c r="AD19" s="60" t="str">
        <f t="shared" si="3"/>
        <v/>
      </c>
      <c r="AE19" s="60" t="str">
        <f t="shared" si="4"/>
        <v/>
      </c>
      <c r="AF19" s="60" t="str">
        <f t="shared" si="5"/>
        <v/>
      </c>
      <c r="AG19" s="60" t="str">
        <f t="shared" si="6"/>
        <v/>
      </c>
      <c r="BE19" s="60" t="str">
        <f>IF(OR($A19="",$A19="Kérem válasszon!"),"",ViziPartner!$C$9)</f>
        <v/>
      </c>
      <c r="BF19" s="60" t="str">
        <f>IF(OR($A19="",$A19="Kérem válasszon!"),"",ViziPartner!$C$8)</f>
        <v/>
      </c>
      <c r="BG19" s="60" t="str">
        <f>IF(OR($A19="",$A19="Kérem válasszon!"),"",ViziPartner!$C$73)</f>
        <v/>
      </c>
      <c r="BH19" s="60" t="str">
        <f>IF(OR($A19="",$A19="Kérem válasszon!"),"",ViziPartner!$C$74)</f>
        <v/>
      </c>
      <c r="BI19" s="60" t="str">
        <f t="shared" si="7"/>
        <v/>
      </c>
      <c r="BJ19" s="60" t="str">
        <f t="shared" si="8"/>
        <v/>
      </c>
      <c r="BK19" s="60" t="str">
        <f t="shared" si="9"/>
        <v/>
      </c>
    </row>
    <row r="20" spans="4:63" ht="15.75">
      <c r="D20" s="69"/>
      <c r="F20" s="60" t="str">
        <f t="shared" si="0"/>
        <v/>
      </c>
      <c r="G20" s="60" t="str">
        <f t="shared" si="1"/>
        <v/>
      </c>
      <c r="H20" s="103" t="str">
        <f t="shared" si="10"/>
        <v/>
      </c>
      <c r="I20" s="103" t="str">
        <f t="shared" si="11"/>
        <v/>
      </c>
      <c r="J20" s="104" t="str">
        <f t="shared" si="2"/>
        <v/>
      </c>
      <c r="L20" s="107"/>
      <c r="X20" s="60" t="str">
        <f t="shared" si="12"/>
        <v/>
      </c>
      <c r="Z20" s="118"/>
      <c r="AA20" s="120"/>
      <c r="AD20" s="60" t="str">
        <f t="shared" si="3"/>
        <v/>
      </c>
      <c r="AE20" s="60" t="str">
        <f t="shared" si="4"/>
        <v/>
      </c>
      <c r="AF20" s="60" t="str">
        <f t="shared" si="5"/>
        <v/>
      </c>
      <c r="AG20" s="60" t="str">
        <f t="shared" si="6"/>
        <v/>
      </c>
      <c r="BE20" s="60" t="str">
        <f>IF(OR($A20="",$A20="Kérem válasszon!"),"",ViziPartner!$C$9)</f>
        <v/>
      </c>
      <c r="BF20" s="60" t="str">
        <f>IF(OR($A20="",$A20="Kérem válasszon!"),"",ViziPartner!$C$8)</f>
        <v/>
      </c>
      <c r="BG20" s="60" t="str">
        <f>IF(OR($A20="",$A20="Kérem válasszon!"),"",ViziPartner!$C$73)</f>
        <v/>
      </c>
      <c r="BH20" s="60" t="str">
        <f>IF(OR($A20="",$A20="Kérem válasszon!"),"",ViziPartner!$C$74)</f>
        <v/>
      </c>
      <c r="BI20" s="60" t="str">
        <f t="shared" si="7"/>
        <v/>
      </c>
      <c r="BJ20" s="60" t="str">
        <f t="shared" si="8"/>
        <v/>
      </c>
      <c r="BK20" s="60" t="str">
        <f t="shared" si="9"/>
        <v/>
      </c>
    </row>
    <row r="21" spans="4:63" ht="15.75">
      <c r="D21" s="69"/>
      <c r="F21" s="60" t="str">
        <f t="shared" si="0"/>
        <v/>
      </c>
      <c r="G21" s="60" t="str">
        <f t="shared" si="1"/>
        <v/>
      </c>
      <c r="H21" s="103" t="str">
        <f t="shared" si="10"/>
        <v/>
      </c>
      <c r="I21" s="103" t="str">
        <f t="shared" si="11"/>
        <v/>
      </c>
      <c r="J21" s="104" t="str">
        <f t="shared" si="2"/>
        <v/>
      </c>
      <c r="L21" s="107"/>
      <c r="X21" s="60" t="str">
        <f t="shared" si="12"/>
        <v/>
      </c>
      <c r="Z21" s="118"/>
      <c r="AA21" s="120"/>
      <c r="AD21" s="60" t="str">
        <f t="shared" si="3"/>
        <v/>
      </c>
      <c r="AE21" s="60" t="str">
        <f t="shared" si="4"/>
        <v/>
      </c>
      <c r="AF21" s="60" t="str">
        <f t="shared" si="5"/>
        <v/>
      </c>
      <c r="AG21" s="60" t="str">
        <f t="shared" si="6"/>
        <v/>
      </c>
      <c r="BE21" s="60" t="str">
        <f>IF(OR($A21="",$A21="Kérem válasszon!"),"",ViziPartner!$C$9)</f>
        <v/>
      </c>
      <c r="BF21" s="60" t="str">
        <f>IF(OR($A21="",$A21="Kérem válasszon!"),"",ViziPartner!$C$8)</f>
        <v/>
      </c>
      <c r="BG21" s="60" t="str">
        <f>IF(OR($A21="",$A21="Kérem válasszon!"),"",ViziPartner!$C$73)</f>
        <v/>
      </c>
      <c r="BH21" s="60" t="str">
        <f>IF(OR($A21="",$A21="Kérem válasszon!"),"",ViziPartner!$C$74)</f>
        <v/>
      </c>
      <c r="BI21" s="60" t="str">
        <f t="shared" si="7"/>
        <v/>
      </c>
      <c r="BJ21" s="60" t="str">
        <f t="shared" si="8"/>
        <v/>
      </c>
      <c r="BK21" s="60" t="str">
        <f t="shared" si="9"/>
        <v/>
      </c>
    </row>
    <row r="22" spans="4:63" ht="15.75">
      <c r="D22" s="69"/>
      <c r="F22" s="60" t="str">
        <f t="shared" si="0"/>
        <v/>
      </c>
      <c r="G22" s="60" t="str">
        <f t="shared" si="1"/>
        <v/>
      </c>
      <c r="H22" s="103" t="str">
        <f t="shared" si="10"/>
        <v/>
      </c>
      <c r="I22" s="103" t="str">
        <f t="shared" si="11"/>
        <v/>
      </c>
      <c r="J22" s="104" t="str">
        <f t="shared" si="2"/>
        <v/>
      </c>
      <c r="L22" s="107"/>
      <c r="X22" s="60" t="str">
        <f t="shared" si="12"/>
        <v/>
      </c>
      <c r="Z22" s="118"/>
      <c r="AA22" s="120"/>
      <c r="AD22" s="60" t="str">
        <f t="shared" si="3"/>
        <v/>
      </c>
      <c r="AE22" s="60" t="str">
        <f t="shared" si="4"/>
        <v/>
      </c>
      <c r="AF22" s="60" t="str">
        <f t="shared" si="5"/>
        <v/>
      </c>
      <c r="AG22" s="60" t="str">
        <f t="shared" si="6"/>
        <v/>
      </c>
      <c r="BE22" s="60" t="str">
        <f>IF(OR($A22="",$A22="Kérem válasszon!"),"",ViziPartner!$C$9)</f>
        <v/>
      </c>
      <c r="BF22" s="60" t="str">
        <f>IF(OR($A22="",$A22="Kérem válasszon!"),"",ViziPartner!$C$8)</f>
        <v/>
      </c>
      <c r="BG22" s="60" t="str">
        <f>IF(OR($A22="",$A22="Kérem válasszon!"),"",ViziPartner!$C$73)</f>
        <v/>
      </c>
      <c r="BH22" s="60" t="str">
        <f>IF(OR($A22="",$A22="Kérem válasszon!"),"",ViziPartner!$C$74)</f>
        <v/>
      </c>
      <c r="BI22" s="60" t="str">
        <f t="shared" si="7"/>
        <v/>
      </c>
      <c r="BJ22" s="60" t="str">
        <f t="shared" si="8"/>
        <v/>
      </c>
      <c r="BK22" s="60" t="str">
        <f t="shared" si="9"/>
        <v/>
      </c>
    </row>
    <row r="23" spans="4:63" ht="15.75">
      <c r="F23" s="60" t="str">
        <f t="shared" si="0"/>
        <v/>
      </c>
      <c r="G23" s="60" t="str">
        <f t="shared" si="1"/>
        <v/>
      </c>
      <c r="H23" s="103" t="str">
        <f t="shared" si="10"/>
        <v/>
      </c>
      <c r="I23" s="103" t="str">
        <f t="shared" si="11"/>
        <v/>
      </c>
      <c r="J23" s="104" t="str">
        <f t="shared" si="2"/>
        <v/>
      </c>
      <c r="L23" s="107"/>
      <c r="X23" s="60" t="str">
        <f t="shared" si="12"/>
        <v/>
      </c>
      <c r="Z23" s="118"/>
      <c r="AA23" s="120"/>
      <c r="AD23" s="60" t="str">
        <f t="shared" si="3"/>
        <v/>
      </c>
      <c r="AE23" s="60" t="str">
        <f t="shared" si="4"/>
        <v/>
      </c>
      <c r="AF23" s="60" t="str">
        <f t="shared" si="5"/>
        <v/>
      </c>
      <c r="AG23" s="60" t="str">
        <f t="shared" si="6"/>
        <v/>
      </c>
      <c r="BE23" s="60" t="str">
        <f>IF(OR($A23="",$A23="Kérem válasszon!"),"",ViziPartner!$C$9)</f>
        <v/>
      </c>
      <c r="BF23" s="60" t="str">
        <f>IF(OR($A23="",$A23="Kérem válasszon!"),"",ViziPartner!$C$8)</f>
        <v/>
      </c>
      <c r="BG23" s="60" t="str">
        <f>IF(OR($A23="",$A23="Kérem válasszon!"),"",ViziPartner!$C$73)</f>
        <v/>
      </c>
      <c r="BH23" s="60" t="str">
        <f>IF(OR($A23="",$A23="Kérem válasszon!"),"",ViziPartner!$C$74)</f>
        <v/>
      </c>
      <c r="BI23" s="60" t="str">
        <f t="shared" si="7"/>
        <v/>
      </c>
      <c r="BJ23" s="60" t="str">
        <f t="shared" si="8"/>
        <v/>
      </c>
      <c r="BK23" s="60" t="str">
        <f t="shared" si="9"/>
        <v/>
      </c>
    </row>
    <row r="24" spans="4:63" ht="15.75">
      <c r="D24" s="69"/>
      <c r="F24" s="60" t="str">
        <f t="shared" si="0"/>
        <v/>
      </c>
      <c r="G24" s="60" t="str">
        <f t="shared" si="1"/>
        <v/>
      </c>
      <c r="H24" s="103" t="str">
        <f t="shared" si="10"/>
        <v/>
      </c>
      <c r="I24" s="103" t="str">
        <f t="shared" si="11"/>
        <v/>
      </c>
      <c r="J24" s="104" t="str">
        <f t="shared" si="2"/>
        <v/>
      </c>
      <c r="L24" s="107"/>
      <c r="X24" s="60" t="str">
        <f t="shared" si="12"/>
        <v/>
      </c>
      <c r="Z24" s="118"/>
      <c r="AA24" s="120"/>
      <c r="AD24" s="60" t="str">
        <f t="shared" si="3"/>
        <v/>
      </c>
      <c r="AE24" s="60" t="str">
        <f t="shared" si="4"/>
        <v/>
      </c>
      <c r="AF24" s="60" t="str">
        <f t="shared" si="5"/>
        <v/>
      </c>
      <c r="AG24" s="60" t="str">
        <f t="shared" si="6"/>
        <v/>
      </c>
      <c r="BE24" s="60" t="str">
        <f>IF(OR($A24="",$A24="Kérem válasszon!"),"",ViziPartner!$C$9)</f>
        <v/>
      </c>
      <c r="BF24" s="60" t="str">
        <f>IF(OR($A24="",$A24="Kérem válasszon!"),"",ViziPartner!$C$8)</f>
        <v/>
      </c>
      <c r="BG24" s="60" t="str">
        <f>IF(OR($A24="",$A24="Kérem válasszon!"),"",ViziPartner!$C$73)</f>
        <v/>
      </c>
      <c r="BH24" s="60" t="str">
        <f>IF(OR($A24="",$A24="Kérem válasszon!"),"",ViziPartner!$C$74)</f>
        <v/>
      </c>
      <c r="BI24" s="60" t="str">
        <f t="shared" si="7"/>
        <v/>
      </c>
      <c r="BJ24" s="60" t="str">
        <f t="shared" si="8"/>
        <v/>
      </c>
      <c r="BK24" s="60" t="str">
        <f t="shared" si="9"/>
        <v/>
      </c>
    </row>
    <row r="25" spans="4:63" ht="15.75">
      <c r="D25" s="69"/>
      <c r="F25" s="60" t="str">
        <f t="shared" si="0"/>
        <v/>
      </c>
      <c r="G25" s="60" t="str">
        <f t="shared" si="1"/>
        <v/>
      </c>
      <c r="H25" s="103" t="str">
        <f t="shared" si="10"/>
        <v/>
      </c>
      <c r="I25" s="103" t="str">
        <f t="shared" si="11"/>
        <v/>
      </c>
      <c r="J25" s="104" t="str">
        <f t="shared" si="2"/>
        <v/>
      </c>
      <c r="L25" s="107"/>
      <c r="X25" s="60" t="str">
        <f t="shared" si="12"/>
        <v/>
      </c>
      <c r="Z25" s="118"/>
      <c r="AA25" s="120"/>
      <c r="AD25" s="60" t="str">
        <f t="shared" si="3"/>
        <v/>
      </c>
      <c r="AE25" s="60" t="str">
        <f t="shared" si="4"/>
        <v/>
      </c>
      <c r="AF25" s="60" t="str">
        <f t="shared" si="5"/>
        <v/>
      </c>
      <c r="AG25" s="60" t="str">
        <f t="shared" si="6"/>
        <v/>
      </c>
      <c r="BE25" s="60" t="str">
        <f>IF(OR($A25="",$A25="Kérem válasszon!"),"",ViziPartner!$C$9)</f>
        <v/>
      </c>
      <c r="BF25" s="60" t="str">
        <f>IF(OR($A25="",$A25="Kérem válasszon!"),"",ViziPartner!$C$8)</f>
        <v/>
      </c>
      <c r="BG25" s="60" t="str">
        <f>IF(OR($A25="",$A25="Kérem válasszon!"),"",ViziPartner!$C$73)</f>
        <v/>
      </c>
      <c r="BH25" s="60" t="str">
        <f>IF(OR($A25="",$A25="Kérem válasszon!"),"",ViziPartner!$C$74)</f>
        <v/>
      </c>
      <c r="BI25" s="60" t="str">
        <f t="shared" si="7"/>
        <v/>
      </c>
      <c r="BJ25" s="60" t="str">
        <f t="shared" si="8"/>
        <v/>
      </c>
      <c r="BK25" s="60" t="str">
        <f t="shared" si="9"/>
        <v/>
      </c>
    </row>
    <row r="26" spans="4:63" ht="15.75">
      <c r="D26" s="69"/>
      <c r="F26" s="60" t="str">
        <f t="shared" si="0"/>
        <v/>
      </c>
      <c r="G26" s="60" t="str">
        <f t="shared" si="1"/>
        <v/>
      </c>
      <c r="H26" s="103" t="str">
        <f t="shared" si="10"/>
        <v/>
      </c>
      <c r="I26" s="103" t="str">
        <f t="shared" si="11"/>
        <v/>
      </c>
      <c r="J26" s="104" t="str">
        <f t="shared" si="2"/>
        <v/>
      </c>
      <c r="L26" s="107"/>
      <c r="X26" s="60" t="str">
        <f t="shared" si="12"/>
        <v/>
      </c>
      <c r="Z26" s="118"/>
      <c r="AA26" s="120"/>
      <c r="AD26" s="60" t="str">
        <f t="shared" si="3"/>
        <v/>
      </c>
      <c r="AE26" s="60" t="str">
        <f t="shared" si="4"/>
        <v/>
      </c>
      <c r="AF26" s="60" t="str">
        <f t="shared" si="5"/>
        <v/>
      </c>
      <c r="AG26" s="60" t="str">
        <f t="shared" si="6"/>
        <v/>
      </c>
      <c r="BE26" s="60" t="str">
        <f>IF(OR($A26="",$A26="Kérem válasszon!"),"",ViziPartner!$C$9)</f>
        <v/>
      </c>
      <c r="BF26" s="60" t="str">
        <f>IF(OR($A26="",$A26="Kérem válasszon!"),"",ViziPartner!$C$8)</f>
        <v/>
      </c>
      <c r="BG26" s="60" t="str">
        <f>IF(OR($A26="",$A26="Kérem válasszon!"),"",ViziPartner!$C$73)</f>
        <v/>
      </c>
      <c r="BH26" s="60" t="str">
        <f>IF(OR($A26="",$A26="Kérem válasszon!"),"",ViziPartner!$C$74)</f>
        <v/>
      </c>
      <c r="BI26" s="60" t="str">
        <f t="shared" si="7"/>
        <v/>
      </c>
      <c r="BJ26" s="60" t="str">
        <f t="shared" si="8"/>
        <v/>
      </c>
      <c r="BK26" s="60" t="str">
        <f t="shared" si="9"/>
        <v/>
      </c>
    </row>
    <row r="27" spans="4:63" ht="15.75">
      <c r="D27" s="69"/>
      <c r="F27" s="60" t="str">
        <f t="shared" si="0"/>
        <v/>
      </c>
      <c r="G27" s="60" t="str">
        <f t="shared" si="1"/>
        <v/>
      </c>
      <c r="H27" s="103" t="str">
        <f t="shared" si="10"/>
        <v/>
      </c>
      <c r="I27" s="103" t="str">
        <f t="shared" si="11"/>
        <v/>
      </c>
      <c r="J27" s="104" t="str">
        <f t="shared" si="2"/>
        <v/>
      </c>
      <c r="L27" s="107"/>
      <c r="X27" s="60" t="str">
        <f t="shared" si="12"/>
        <v/>
      </c>
      <c r="Z27" s="118"/>
      <c r="AA27" s="120"/>
      <c r="AD27" s="60" t="str">
        <f t="shared" si="3"/>
        <v/>
      </c>
      <c r="AE27" s="60" t="str">
        <f t="shared" si="4"/>
        <v/>
      </c>
      <c r="AF27" s="60" t="str">
        <f t="shared" si="5"/>
        <v/>
      </c>
      <c r="AG27" s="60" t="str">
        <f t="shared" si="6"/>
        <v/>
      </c>
      <c r="BE27" s="60" t="str">
        <f>IF(OR($A27="",$A27="Kérem válasszon!"),"",ViziPartner!$C$9)</f>
        <v/>
      </c>
      <c r="BF27" s="60" t="str">
        <f>IF(OR($A27="",$A27="Kérem válasszon!"),"",ViziPartner!$C$8)</f>
        <v/>
      </c>
      <c r="BG27" s="60" t="str">
        <f>IF(OR($A27="",$A27="Kérem válasszon!"),"",ViziPartner!$C$73)</f>
        <v/>
      </c>
      <c r="BH27" s="60" t="str">
        <f>IF(OR($A27="",$A27="Kérem válasszon!"),"",ViziPartner!$C$74)</f>
        <v/>
      </c>
      <c r="BI27" s="60" t="str">
        <f t="shared" si="7"/>
        <v/>
      </c>
      <c r="BJ27" s="60" t="str">
        <f t="shared" si="8"/>
        <v/>
      </c>
      <c r="BK27" s="60" t="str">
        <f t="shared" si="9"/>
        <v/>
      </c>
    </row>
    <row r="28" spans="4:63" ht="15.75">
      <c r="D28" s="69"/>
      <c r="F28" s="60" t="str">
        <f t="shared" si="0"/>
        <v/>
      </c>
      <c r="G28" s="60" t="str">
        <f t="shared" si="1"/>
        <v/>
      </c>
      <c r="H28" s="103" t="str">
        <f t="shared" si="10"/>
        <v/>
      </c>
      <c r="I28" s="103" t="str">
        <f t="shared" si="11"/>
        <v/>
      </c>
      <c r="J28" s="104" t="str">
        <f t="shared" si="2"/>
        <v/>
      </c>
      <c r="L28" s="107"/>
      <c r="X28" s="60" t="str">
        <f t="shared" si="12"/>
        <v/>
      </c>
      <c r="Z28" s="118"/>
      <c r="AA28" s="120"/>
      <c r="AD28" s="60" t="str">
        <f t="shared" si="3"/>
        <v/>
      </c>
      <c r="AE28" s="60" t="str">
        <f t="shared" si="4"/>
        <v/>
      </c>
      <c r="AF28" s="60" t="str">
        <f t="shared" si="5"/>
        <v/>
      </c>
      <c r="AG28" s="60" t="str">
        <f t="shared" si="6"/>
        <v/>
      </c>
      <c r="BE28" s="60" t="str">
        <f>IF(OR($A28="",$A28="Kérem válasszon!"),"",ViziPartner!$C$9)</f>
        <v/>
      </c>
      <c r="BF28" s="60" t="str">
        <f>IF(OR($A28="",$A28="Kérem válasszon!"),"",ViziPartner!$C$8)</f>
        <v/>
      </c>
      <c r="BG28" s="60" t="str">
        <f>IF(OR($A28="",$A28="Kérem válasszon!"),"",ViziPartner!$C$73)</f>
        <v/>
      </c>
      <c r="BH28" s="60" t="str">
        <f>IF(OR($A28="",$A28="Kérem válasszon!"),"",ViziPartner!$C$74)</f>
        <v/>
      </c>
      <c r="BI28" s="60" t="str">
        <f t="shared" si="7"/>
        <v/>
      </c>
      <c r="BJ28" s="60" t="str">
        <f t="shared" si="8"/>
        <v/>
      </c>
      <c r="BK28" s="60" t="str">
        <f t="shared" si="9"/>
        <v/>
      </c>
    </row>
    <row r="29" spans="4:63" ht="15.75">
      <c r="D29" s="69"/>
      <c r="F29" s="60" t="str">
        <f t="shared" si="0"/>
        <v/>
      </c>
      <c r="G29" s="60" t="str">
        <f t="shared" si="1"/>
        <v/>
      </c>
      <c r="H29" s="103" t="str">
        <f t="shared" si="10"/>
        <v/>
      </c>
      <c r="I29" s="103" t="str">
        <f t="shared" si="11"/>
        <v/>
      </c>
      <c r="J29" s="104" t="str">
        <f t="shared" si="2"/>
        <v/>
      </c>
      <c r="L29" s="107"/>
      <c r="X29" s="60" t="str">
        <f t="shared" si="12"/>
        <v/>
      </c>
      <c r="Z29" s="118"/>
      <c r="AA29" s="120"/>
      <c r="AD29" s="60" t="str">
        <f t="shared" si="3"/>
        <v/>
      </c>
      <c r="AE29" s="60" t="str">
        <f t="shared" si="4"/>
        <v/>
      </c>
      <c r="AF29" s="60" t="str">
        <f t="shared" si="5"/>
        <v/>
      </c>
      <c r="AG29" s="60" t="str">
        <f t="shared" si="6"/>
        <v/>
      </c>
      <c r="BE29" s="60" t="str">
        <f>IF(OR($A29="",$A29="Kérem válasszon!"),"",ViziPartner!$C$9)</f>
        <v/>
      </c>
      <c r="BF29" s="60" t="str">
        <f>IF(OR($A29="",$A29="Kérem válasszon!"),"",ViziPartner!$C$8)</f>
        <v/>
      </c>
      <c r="BG29" s="60" t="str">
        <f>IF(OR($A29="",$A29="Kérem válasszon!"),"",ViziPartner!$C$73)</f>
        <v/>
      </c>
      <c r="BH29" s="60" t="str">
        <f>IF(OR($A29="",$A29="Kérem válasszon!"),"",ViziPartner!$C$74)</f>
        <v/>
      </c>
      <c r="BI29" s="60" t="str">
        <f t="shared" si="7"/>
        <v/>
      </c>
      <c r="BJ29" s="60" t="str">
        <f t="shared" si="8"/>
        <v/>
      </c>
      <c r="BK29" s="60" t="str">
        <f t="shared" si="9"/>
        <v/>
      </c>
    </row>
    <row r="30" spans="4:63" ht="15.75">
      <c r="D30" s="69"/>
      <c r="F30" s="60" t="str">
        <f t="shared" si="0"/>
        <v/>
      </c>
      <c r="G30" s="60" t="str">
        <f t="shared" si="1"/>
        <v/>
      </c>
      <c r="H30" s="103" t="str">
        <f t="shared" si="10"/>
        <v/>
      </c>
      <c r="I30" s="103" t="str">
        <f t="shared" si="11"/>
        <v/>
      </c>
      <c r="J30" s="104" t="str">
        <f t="shared" si="2"/>
        <v/>
      </c>
      <c r="L30" s="107"/>
      <c r="X30" s="60" t="str">
        <f t="shared" si="12"/>
        <v/>
      </c>
      <c r="Z30" s="118"/>
      <c r="AA30" s="120"/>
      <c r="AD30" s="60" t="str">
        <f t="shared" si="3"/>
        <v/>
      </c>
      <c r="AE30" s="60" t="str">
        <f t="shared" si="4"/>
        <v/>
      </c>
      <c r="AF30" s="60" t="str">
        <f t="shared" si="5"/>
        <v/>
      </c>
      <c r="AG30" s="60" t="str">
        <f t="shared" si="6"/>
        <v/>
      </c>
      <c r="BE30" s="60" t="str">
        <f>IF(OR($A30="",$A30="Kérem válasszon!"),"",ViziPartner!$C$9)</f>
        <v/>
      </c>
      <c r="BF30" s="60" t="str">
        <f>IF(OR($A30="",$A30="Kérem válasszon!"),"",ViziPartner!$C$8)</f>
        <v/>
      </c>
      <c r="BG30" s="60" t="str">
        <f>IF(OR($A30="",$A30="Kérem válasszon!"),"",ViziPartner!$C$73)</f>
        <v/>
      </c>
      <c r="BH30" s="60" t="str">
        <f>IF(OR($A30="",$A30="Kérem válasszon!"),"",ViziPartner!$C$74)</f>
        <v/>
      </c>
      <c r="BI30" s="60" t="str">
        <f t="shared" si="7"/>
        <v/>
      </c>
      <c r="BJ30" s="60" t="str">
        <f t="shared" si="8"/>
        <v/>
      </c>
      <c r="BK30" s="60" t="str">
        <f t="shared" si="9"/>
        <v/>
      </c>
    </row>
    <row r="31" spans="4:63" ht="15.75">
      <c r="D31" s="69"/>
      <c r="F31" s="60" t="str">
        <f t="shared" si="0"/>
        <v/>
      </c>
      <c r="G31" s="60" t="str">
        <f t="shared" si="1"/>
        <v/>
      </c>
      <c r="H31" s="103" t="str">
        <f t="shared" si="10"/>
        <v/>
      </c>
      <c r="I31" s="103" t="str">
        <f t="shared" si="11"/>
        <v/>
      </c>
      <c r="J31" s="104" t="str">
        <f t="shared" si="2"/>
        <v/>
      </c>
      <c r="L31" s="107"/>
      <c r="X31" s="60" t="str">
        <f t="shared" si="12"/>
        <v/>
      </c>
      <c r="Z31" s="118"/>
      <c r="AA31" s="120"/>
      <c r="AD31" s="60" t="str">
        <f t="shared" si="3"/>
        <v/>
      </c>
      <c r="AE31" s="60" t="str">
        <f t="shared" si="4"/>
        <v/>
      </c>
      <c r="AF31" s="60" t="str">
        <f t="shared" si="5"/>
        <v/>
      </c>
      <c r="AG31" s="60" t="str">
        <f t="shared" si="6"/>
        <v/>
      </c>
      <c r="BE31" s="60" t="str">
        <f>IF(OR($A31="",$A31="Kérem válasszon!"),"",ViziPartner!$C$9)</f>
        <v/>
      </c>
      <c r="BF31" s="60" t="str">
        <f>IF(OR($A31="",$A31="Kérem válasszon!"),"",ViziPartner!$C$8)</f>
        <v/>
      </c>
      <c r="BG31" s="60" t="str">
        <f>IF(OR($A31="",$A31="Kérem válasszon!"),"",ViziPartner!$C$73)</f>
        <v/>
      </c>
      <c r="BH31" s="60" t="str">
        <f>IF(OR($A31="",$A31="Kérem válasszon!"),"",ViziPartner!$C$74)</f>
        <v/>
      </c>
      <c r="BI31" s="60" t="str">
        <f t="shared" si="7"/>
        <v/>
      </c>
      <c r="BJ31" s="60" t="str">
        <f t="shared" si="8"/>
        <v/>
      </c>
      <c r="BK31" s="60" t="str">
        <f t="shared" si="9"/>
        <v/>
      </c>
    </row>
    <row r="32" spans="4:63" ht="15.75">
      <c r="D32" s="69"/>
      <c r="F32" s="60" t="str">
        <f t="shared" si="0"/>
        <v/>
      </c>
      <c r="G32" s="60" t="str">
        <f t="shared" si="1"/>
        <v/>
      </c>
      <c r="H32" s="103" t="str">
        <f t="shared" si="10"/>
        <v/>
      </c>
      <c r="I32" s="103" t="str">
        <f t="shared" si="11"/>
        <v/>
      </c>
      <c r="J32" s="104" t="str">
        <f t="shared" si="2"/>
        <v/>
      </c>
      <c r="L32" s="107"/>
      <c r="X32" s="60" t="str">
        <f t="shared" si="12"/>
        <v/>
      </c>
      <c r="Z32" s="118"/>
      <c r="AA32" s="120"/>
      <c r="AD32" s="60" t="str">
        <f t="shared" si="3"/>
        <v/>
      </c>
      <c r="AE32" s="60" t="str">
        <f t="shared" si="4"/>
        <v/>
      </c>
      <c r="AF32" s="60" t="str">
        <f t="shared" si="5"/>
        <v/>
      </c>
      <c r="AG32" s="60" t="str">
        <f t="shared" si="6"/>
        <v/>
      </c>
      <c r="BE32" s="60" t="str">
        <f>IF(OR($A32="",$A32="Kérem válasszon!"),"",ViziPartner!$C$9)</f>
        <v/>
      </c>
      <c r="BF32" s="60" t="str">
        <f>IF(OR($A32="",$A32="Kérem válasszon!"),"",ViziPartner!$C$8)</f>
        <v/>
      </c>
      <c r="BG32" s="60" t="str">
        <f>IF(OR($A32="",$A32="Kérem válasszon!"),"",ViziPartner!$C$73)</f>
        <v/>
      </c>
      <c r="BH32" s="60" t="str">
        <f>IF(OR($A32="",$A32="Kérem válasszon!"),"",ViziPartner!$C$74)</f>
        <v/>
      </c>
      <c r="BI32" s="60" t="str">
        <f t="shared" si="7"/>
        <v/>
      </c>
      <c r="BJ32" s="60" t="str">
        <f t="shared" si="8"/>
        <v/>
      </c>
      <c r="BK32" s="60" t="str">
        <f t="shared" si="9"/>
        <v/>
      </c>
    </row>
    <row r="33" spans="4:63" ht="15.75">
      <c r="D33" s="69"/>
      <c r="F33" s="60" t="str">
        <f t="shared" si="0"/>
        <v/>
      </c>
      <c r="G33" s="60" t="str">
        <f t="shared" si="1"/>
        <v/>
      </c>
      <c r="H33" s="103" t="str">
        <f t="shared" si="10"/>
        <v/>
      </c>
      <c r="I33" s="103" t="str">
        <f t="shared" si="11"/>
        <v/>
      </c>
      <c r="J33" s="104" t="str">
        <f t="shared" si="2"/>
        <v/>
      </c>
      <c r="L33" s="107"/>
      <c r="X33" s="60" t="str">
        <f t="shared" si="12"/>
        <v/>
      </c>
      <c r="Z33" s="118"/>
      <c r="AA33" s="120"/>
      <c r="AD33" s="60" t="str">
        <f t="shared" si="3"/>
        <v/>
      </c>
      <c r="AE33" s="60" t="str">
        <f t="shared" si="4"/>
        <v/>
      </c>
      <c r="AF33" s="60" t="str">
        <f t="shared" si="5"/>
        <v/>
      </c>
      <c r="AG33" s="60" t="str">
        <f t="shared" si="6"/>
        <v/>
      </c>
      <c r="BE33" s="60" t="str">
        <f>IF(OR($A33="",$A33="Kérem válasszon!"),"",ViziPartner!$C$9)</f>
        <v/>
      </c>
      <c r="BF33" s="60" t="str">
        <f>IF(OR($A33="",$A33="Kérem válasszon!"),"",ViziPartner!$C$8)</f>
        <v/>
      </c>
      <c r="BG33" s="60" t="str">
        <f>IF(OR($A33="",$A33="Kérem válasszon!"),"",ViziPartner!$C$73)</f>
        <v/>
      </c>
      <c r="BH33" s="60" t="str">
        <f>IF(OR($A33="",$A33="Kérem válasszon!"),"",ViziPartner!$C$74)</f>
        <v/>
      </c>
      <c r="BI33" s="60" t="str">
        <f t="shared" si="7"/>
        <v/>
      </c>
      <c r="BJ33" s="60" t="str">
        <f t="shared" si="8"/>
        <v/>
      </c>
      <c r="BK33" s="60" t="str">
        <f t="shared" si="9"/>
        <v/>
      </c>
    </row>
    <row r="34" spans="4:63" ht="15.75">
      <c r="D34" s="69"/>
      <c r="F34" s="60" t="str">
        <f t="shared" si="0"/>
        <v/>
      </c>
      <c r="G34" s="60" t="str">
        <f t="shared" si="1"/>
        <v/>
      </c>
      <c r="H34" s="103" t="str">
        <f t="shared" si="10"/>
        <v/>
      </c>
      <c r="I34" s="103" t="str">
        <f t="shared" si="11"/>
        <v/>
      </c>
      <c r="J34" s="104" t="str">
        <f t="shared" si="2"/>
        <v/>
      </c>
      <c r="L34" s="107"/>
      <c r="X34" s="60" t="str">
        <f t="shared" si="12"/>
        <v/>
      </c>
      <c r="Z34" s="118"/>
      <c r="AA34" s="120"/>
      <c r="AD34" s="60" t="str">
        <f t="shared" si="3"/>
        <v/>
      </c>
      <c r="AE34" s="60" t="str">
        <f t="shared" si="4"/>
        <v/>
      </c>
      <c r="AF34" s="60" t="str">
        <f t="shared" si="5"/>
        <v/>
      </c>
      <c r="AG34" s="60" t="str">
        <f t="shared" si="6"/>
        <v/>
      </c>
      <c r="BE34" s="60" t="str">
        <f>IF(OR($A34="",$A34="Kérem válasszon!"),"",ViziPartner!$C$9)</f>
        <v/>
      </c>
      <c r="BF34" s="60" t="str">
        <f>IF(OR($A34="",$A34="Kérem válasszon!"),"",ViziPartner!$C$8)</f>
        <v/>
      </c>
      <c r="BG34" s="60" t="str">
        <f>IF(OR($A34="",$A34="Kérem válasszon!"),"",ViziPartner!$C$73)</f>
        <v/>
      </c>
      <c r="BH34" s="60" t="str">
        <f>IF(OR($A34="",$A34="Kérem válasszon!"),"",ViziPartner!$C$74)</f>
        <v/>
      </c>
      <c r="BI34" s="60" t="str">
        <f t="shared" si="7"/>
        <v/>
      </c>
      <c r="BJ34" s="60" t="str">
        <f t="shared" si="8"/>
        <v/>
      </c>
      <c r="BK34" s="60" t="str">
        <f t="shared" si="9"/>
        <v/>
      </c>
    </row>
    <row r="35" spans="4:63" ht="15.75">
      <c r="D35" s="69"/>
      <c r="F35" s="60" t="str">
        <f t="shared" si="0"/>
        <v/>
      </c>
      <c r="G35" s="60" t="str">
        <f t="shared" si="1"/>
        <v/>
      </c>
      <c r="H35" s="103" t="str">
        <f t="shared" si="10"/>
        <v/>
      </c>
      <c r="I35" s="103" t="str">
        <f t="shared" si="11"/>
        <v/>
      </c>
      <c r="J35" s="104" t="str">
        <f t="shared" si="2"/>
        <v/>
      </c>
      <c r="L35" s="107"/>
      <c r="X35" s="60" t="str">
        <f t="shared" si="12"/>
        <v/>
      </c>
      <c r="Z35" s="118"/>
      <c r="AA35" s="120"/>
      <c r="AD35" s="60" t="str">
        <f t="shared" si="3"/>
        <v/>
      </c>
      <c r="AE35" s="60" t="str">
        <f t="shared" si="4"/>
        <v/>
      </c>
      <c r="AF35" s="60" t="str">
        <f t="shared" si="5"/>
        <v/>
      </c>
      <c r="AG35" s="60" t="str">
        <f t="shared" si="6"/>
        <v/>
      </c>
      <c r="BE35" s="60" t="str">
        <f>IF(OR($A35="",$A35="Kérem válasszon!"),"",ViziPartner!$C$9)</f>
        <v/>
      </c>
      <c r="BF35" s="60" t="str">
        <f>IF(OR($A35="",$A35="Kérem válasszon!"),"",ViziPartner!$C$8)</f>
        <v/>
      </c>
      <c r="BG35" s="60" t="str">
        <f>IF(OR($A35="",$A35="Kérem válasszon!"),"",ViziPartner!$C$73)</f>
        <v/>
      </c>
      <c r="BH35" s="60" t="str">
        <f>IF(OR($A35="",$A35="Kérem válasszon!"),"",ViziPartner!$C$74)</f>
        <v/>
      </c>
      <c r="BI35" s="60" t="str">
        <f t="shared" si="7"/>
        <v/>
      </c>
      <c r="BJ35" s="60" t="str">
        <f t="shared" si="8"/>
        <v/>
      </c>
      <c r="BK35" s="60" t="str">
        <f t="shared" si="9"/>
        <v/>
      </c>
    </row>
    <row r="36" spans="4:63" ht="15.75">
      <c r="D36" s="69"/>
      <c r="F36" s="60" t="str">
        <f t="shared" si="0"/>
        <v/>
      </c>
      <c r="G36" s="60" t="str">
        <f t="shared" si="1"/>
        <v/>
      </c>
      <c r="H36" s="103" t="str">
        <f t="shared" si="10"/>
        <v/>
      </c>
      <c r="I36" s="103" t="str">
        <f t="shared" si="11"/>
        <v/>
      </c>
      <c r="J36" s="104" t="str">
        <f t="shared" si="2"/>
        <v/>
      </c>
      <c r="L36" s="107"/>
      <c r="X36" s="60" t="str">
        <f t="shared" si="12"/>
        <v/>
      </c>
      <c r="Z36" s="118"/>
      <c r="AA36" s="120"/>
      <c r="AD36" s="60" t="str">
        <f t="shared" si="3"/>
        <v/>
      </c>
      <c r="AE36" s="60" t="str">
        <f t="shared" si="4"/>
        <v/>
      </c>
      <c r="AF36" s="60" t="str">
        <f t="shared" si="5"/>
        <v/>
      </c>
      <c r="AG36" s="60" t="str">
        <f t="shared" si="6"/>
        <v/>
      </c>
      <c r="BE36" s="60" t="str">
        <f>IF(OR($A36="",$A36="Kérem válasszon!"),"",ViziPartner!$C$9)</f>
        <v/>
      </c>
      <c r="BF36" s="60" t="str">
        <f>IF(OR($A36="",$A36="Kérem válasszon!"),"",ViziPartner!$C$8)</f>
        <v/>
      </c>
      <c r="BG36" s="60" t="str">
        <f>IF(OR($A36="",$A36="Kérem válasszon!"),"",ViziPartner!$C$73)</f>
        <v/>
      </c>
      <c r="BH36" s="60" t="str">
        <f>IF(OR($A36="",$A36="Kérem válasszon!"),"",ViziPartner!$C$74)</f>
        <v/>
      </c>
      <c r="BI36" s="60" t="str">
        <f t="shared" si="7"/>
        <v/>
      </c>
      <c r="BJ36" s="60" t="str">
        <f t="shared" si="8"/>
        <v/>
      </c>
      <c r="BK36" s="60" t="str">
        <f t="shared" si="9"/>
        <v/>
      </c>
    </row>
    <row r="37" spans="4:63" ht="15.75">
      <c r="D37" s="69"/>
      <c r="F37" s="60" t="str">
        <f t="shared" si="0"/>
        <v/>
      </c>
      <c r="G37" s="60" t="str">
        <f t="shared" si="1"/>
        <v/>
      </c>
      <c r="H37" s="103" t="str">
        <f t="shared" si="10"/>
        <v/>
      </c>
      <c r="I37" s="103" t="str">
        <f t="shared" si="11"/>
        <v/>
      </c>
      <c r="J37" s="104" t="str">
        <f t="shared" si="2"/>
        <v/>
      </c>
      <c r="L37" s="107"/>
      <c r="X37" s="60" t="str">
        <f t="shared" si="12"/>
        <v/>
      </c>
      <c r="Z37" s="118"/>
      <c r="AA37" s="120"/>
      <c r="AD37" s="60" t="str">
        <f t="shared" si="3"/>
        <v/>
      </c>
      <c r="AE37" s="60" t="str">
        <f t="shared" si="4"/>
        <v/>
      </c>
      <c r="AF37" s="60" t="str">
        <f t="shared" si="5"/>
        <v/>
      </c>
      <c r="AG37" s="60" t="str">
        <f t="shared" si="6"/>
        <v/>
      </c>
      <c r="BE37" s="60" t="str">
        <f>IF(OR($A37="",$A37="Kérem válasszon!"),"",ViziPartner!$C$9)</f>
        <v/>
      </c>
      <c r="BF37" s="60" t="str">
        <f>IF(OR($A37="",$A37="Kérem válasszon!"),"",ViziPartner!$C$8)</f>
        <v/>
      </c>
      <c r="BG37" s="60" t="str">
        <f>IF(OR($A37="",$A37="Kérem válasszon!"),"",ViziPartner!$C$73)</f>
        <v/>
      </c>
      <c r="BH37" s="60" t="str">
        <f>IF(OR($A37="",$A37="Kérem válasszon!"),"",ViziPartner!$C$74)</f>
        <v/>
      </c>
      <c r="BI37" s="60" t="str">
        <f t="shared" si="7"/>
        <v/>
      </c>
      <c r="BJ37" s="60" t="str">
        <f t="shared" si="8"/>
        <v/>
      </c>
      <c r="BK37" s="60" t="str">
        <f t="shared" si="9"/>
        <v/>
      </c>
    </row>
    <row r="38" spans="4:63" ht="15.75">
      <c r="D38" s="69"/>
      <c r="F38" s="60" t="str">
        <f t="shared" si="0"/>
        <v/>
      </c>
      <c r="G38" s="60" t="str">
        <f t="shared" si="1"/>
        <v/>
      </c>
      <c r="H38" s="103" t="str">
        <f t="shared" si="10"/>
        <v/>
      </c>
      <c r="I38" s="103" t="str">
        <f t="shared" si="11"/>
        <v/>
      </c>
      <c r="J38" s="104" t="str">
        <f t="shared" si="2"/>
        <v/>
      </c>
      <c r="L38" s="107"/>
      <c r="X38" s="60" t="str">
        <f t="shared" si="12"/>
        <v/>
      </c>
      <c r="Z38" s="118"/>
      <c r="AA38" s="120"/>
      <c r="AD38" s="60" t="str">
        <f t="shared" si="3"/>
        <v/>
      </c>
      <c r="AE38" s="60" t="str">
        <f t="shared" si="4"/>
        <v/>
      </c>
      <c r="AF38" s="60" t="str">
        <f t="shared" si="5"/>
        <v/>
      </c>
      <c r="AG38" s="60" t="str">
        <f t="shared" si="6"/>
        <v/>
      </c>
      <c r="BE38" s="60" t="str">
        <f>IF(OR($A38="",$A38="Kérem válasszon!"),"",ViziPartner!$C$9)</f>
        <v/>
      </c>
      <c r="BF38" s="60" t="str">
        <f>IF(OR($A38="",$A38="Kérem válasszon!"),"",ViziPartner!$C$8)</f>
        <v/>
      </c>
      <c r="BG38" s="60" t="str">
        <f>IF(OR($A38="",$A38="Kérem válasszon!"),"",ViziPartner!$C$73)</f>
        <v/>
      </c>
      <c r="BH38" s="60" t="str">
        <f>IF(OR($A38="",$A38="Kérem válasszon!"),"",ViziPartner!$C$74)</f>
        <v/>
      </c>
      <c r="BI38" s="60" t="str">
        <f t="shared" si="7"/>
        <v/>
      </c>
      <c r="BJ38" s="60" t="str">
        <f t="shared" si="8"/>
        <v/>
      </c>
      <c r="BK38" s="60" t="str">
        <f t="shared" si="9"/>
        <v/>
      </c>
    </row>
    <row r="39" spans="4:63" ht="15.75">
      <c r="D39" s="69"/>
      <c r="F39" s="60" t="str">
        <f t="shared" si="0"/>
        <v/>
      </c>
      <c r="G39" s="60" t="str">
        <f t="shared" si="1"/>
        <v/>
      </c>
      <c r="H39" s="103" t="str">
        <f t="shared" si="10"/>
        <v/>
      </c>
      <c r="I39" s="103" t="str">
        <f t="shared" si="11"/>
        <v/>
      </c>
      <c r="J39" s="104" t="str">
        <f t="shared" si="2"/>
        <v/>
      </c>
      <c r="L39" s="107"/>
      <c r="X39" s="60" t="str">
        <f t="shared" si="12"/>
        <v/>
      </c>
      <c r="Z39" s="118"/>
      <c r="AA39" s="120"/>
      <c r="AD39" s="60" t="str">
        <f t="shared" si="3"/>
        <v/>
      </c>
      <c r="AE39" s="60" t="str">
        <f t="shared" si="4"/>
        <v/>
      </c>
      <c r="AF39" s="60" t="str">
        <f t="shared" si="5"/>
        <v/>
      </c>
      <c r="AG39" s="60" t="str">
        <f t="shared" si="6"/>
        <v/>
      </c>
      <c r="BE39" s="60" t="str">
        <f>IF(OR($A39="",$A39="Kérem válasszon!"),"",ViziPartner!$C$9)</f>
        <v/>
      </c>
      <c r="BF39" s="60" t="str">
        <f>IF(OR($A39="",$A39="Kérem válasszon!"),"",ViziPartner!$C$8)</f>
        <v/>
      </c>
      <c r="BG39" s="60" t="str">
        <f>IF(OR($A39="",$A39="Kérem válasszon!"),"",ViziPartner!$C$73)</f>
        <v/>
      </c>
      <c r="BH39" s="60" t="str">
        <f>IF(OR($A39="",$A39="Kérem válasszon!"),"",ViziPartner!$C$74)</f>
        <v/>
      </c>
      <c r="BI39" s="60" t="str">
        <f t="shared" si="7"/>
        <v/>
      </c>
      <c r="BJ39" s="60" t="str">
        <f t="shared" si="8"/>
        <v/>
      </c>
      <c r="BK39" s="60" t="str">
        <f t="shared" si="9"/>
        <v/>
      </c>
    </row>
    <row r="40" spans="4:63" ht="15.75">
      <c r="D40" s="69"/>
      <c r="F40" s="60" t="str">
        <f t="shared" si="0"/>
        <v/>
      </c>
      <c r="G40" s="60" t="str">
        <f t="shared" si="1"/>
        <v/>
      </c>
      <c r="H40" s="103" t="str">
        <f t="shared" si="10"/>
        <v/>
      </c>
      <c r="I40" s="103" t="str">
        <f t="shared" si="11"/>
        <v/>
      </c>
      <c r="J40" s="104" t="str">
        <f t="shared" si="2"/>
        <v/>
      </c>
      <c r="L40" s="107"/>
      <c r="X40" s="60" t="str">
        <f t="shared" si="12"/>
        <v/>
      </c>
      <c r="Z40" s="118"/>
      <c r="AA40" s="120"/>
      <c r="AD40" s="60" t="str">
        <f t="shared" si="3"/>
        <v/>
      </c>
      <c r="AE40" s="60" t="str">
        <f t="shared" si="4"/>
        <v/>
      </c>
      <c r="AF40" s="60" t="str">
        <f t="shared" si="5"/>
        <v/>
      </c>
      <c r="AG40" s="60" t="str">
        <f t="shared" si="6"/>
        <v/>
      </c>
      <c r="BE40" s="60" t="str">
        <f>IF(OR($A40="",$A40="Kérem válasszon!"),"",ViziPartner!$C$9)</f>
        <v/>
      </c>
      <c r="BF40" s="60" t="str">
        <f>IF(OR($A40="",$A40="Kérem válasszon!"),"",ViziPartner!$C$8)</f>
        <v/>
      </c>
      <c r="BG40" s="60" t="str">
        <f>IF(OR($A40="",$A40="Kérem válasszon!"),"",ViziPartner!$C$73)</f>
        <v/>
      </c>
      <c r="BH40" s="60" t="str">
        <f>IF(OR($A40="",$A40="Kérem válasszon!"),"",ViziPartner!$C$74)</f>
        <v/>
      </c>
      <c r="BI40" s="60" t="str">
        <f t="shared" si="7"/>
        <v/>
      </c>
      <c r="BJ40" s="60" t="str">
        <f t="shared" si="8"/>
        <v/>
      </c>
      <c r="BK40" s="60" t="str">
        <f t="shared" si="9"/>
        <v/>
      </c>
    </row>
    <row r="41" spans="4:63" ht="15.75">
      <c r="D41" s="69"/>
      <c r="F41" s="60" t="str">
        <f t="shared" si="0"/>
        <v/>
      </c>
      <c r="G41" s="60" t="str">
        <f t="shared" si="1"/>
        <v/>
      </c>
      <c r="H41" s="103" t="str">
        <f t="shared" si="10"/>
        <v/>
      </c>
      <c r="I41" s="103" t="str">
        <f t="shared" si="11"/>
        <v/>
      </c>
      <c r="J41" s="104" t="str">
        <f t="shared" si="2"/>
        <v/>
      </c>
      <c r="L41" s="107"/>
      <c r="X41" s="60" t="str">
        <f t="shared" si="12"/>
        <v/>
      </c>
      <c r="Z41" s="118"/>
      <c r="AA41" s="120"/>
      <c r="AD41" s="60" t="str">
        <f t="shared" si="3"/>
        <v/>
      </c>
      <c r="AE41" s="60" t="str">
        <f t="shared" si="4"/>
        <v/>
      </c>
      <c r="AF41" s="60" t="str">
        <f t="shared" si="5"/>
        <v/>
      </c>
      <c r="AG41" s="60" t="str">
        <f t="shared" si="6"/>
        <v/>
      </c>
      <c r="BE41" s="60" t="str">
        <f>IF(OR($A41="",$A41="Kérem válasszon!"),"",ViziPartner!$C$9)</f>
        <v/>
      </c>
      <c r="BF41" s="60" t="str">
        <f>IF(OR($A41="",$A41="Kérem válasszon!"),"",ViziPartner!$C$8)</f>
        <v/>
      </c>
      <c r="BG41" s="60" t="str">
        <f>IF(OR($A41="",$A41="Kérem válasszon!"),"",ViziPartner!$C$73)</f>
        <v/>
      </c>
      <c r="BH41" s="60" t="str">
        <f>IF(OR($A41="",$A41="Kérem válasszon!"),"",ViziPartner!$C$74)</f>
        <v/>
      </c>
      <c r="BI41" s="60" t="str">
        <f t="shared" si="7"/>
        <v/>
      </c>
      <c r="BJ41" s="60" t="str">
        <f t="shared" si="8"/>
        <v/>
      </c>
      <c r="BK41" s="60" t="str">
        <f t="shared" si="9"/>
        <v/>
      </c>
    </row>
    <row r="42" spans="4:63" ht="15.75">
      <c r="D42" s="69"/>
      <c r="F42" s="60" t="str">
        <f t="shared" si="0"/>
        <v/>
      </c>
      <c r="G42" s="60" t="str">
        <f t="shared" si="1"/>
        <v/>
      </c>
      <c r="H42" s="103" t="str">
        <f t="shared" si="10"/>
        <v/>
      </c>
      <c r="I42" s="103" t="str">
        <f t="shared" si="11"/>
        <v/>
      </c>
      <c r="J42" s="104" t="str">
        <f t="shared" si="2"/>
        <v/>
      </c>
      <c r="L42" s="107"/>
      <c r="X42" s="60" t="str">
        <f t="shared" si="12"/>
        <v/>
      </c>
      <c r="Z42" s="118"/>
      <c r="AA42" s="120"/>
      <c r="AD42" s="60" t="str">
        <f t="shared" si="3"/>
        <v/>
      </c>
      <c r="AE42" s="60" t="str">
        <f t="shared" si="4"/>
        <v/>
      </c>
      <c r="AF42" s="60" t="str">
        <f t="shared" si="5"/>
        <v/>
      </c>
      <c r="AG42" s="60" t="str">
        <f t="shared" si="6"/>
        <v/>
      </c>
      <c r="BE42" s="60" t="str">
        <f>IF(OR($A42="",$A42="Kérem válasszon!"),"",ViziPartner!$C$9)</f>
        <v/>
      </c>
      <c r="BF42" s="60" t="str">
        <f>IF(OR($A42="",$A42="Kérem válasszon!"),"",ViziPartner!$C$8)</f>
        <v/>
      </c>
      <c r="BG42" s="60" t="str">
        <f>IF(OR($A42="",$A42="Kérem válasszon!"),"",ViziPartner!$C$73)</f>
        <v/>
      </c>
      <c r="BH42" s="60" t="str">
        <f>IF(OR($A42="",$A42="Kérem válasszon!"),"",ViziPartner!$C$74)</f>
        <v/>
      </c>
      <c r="BI42" s="60" t="str">
        <f t="shared" si="7"/>
        <v/>
      </c>
      <c r="BJ42" s="60" t="str">
        <f t="shared" si="8"/>
        <v/>
      </c>
      <c r="BK42" s="60" t="str">
        <f t="shared" si="9"/>
        <v/>
      </c>
    </row>
    <row r="43" spans="4:63" ht="15.75">
      <c r="D43" s="69"/>
      <c r="F43" s="60" t="str">
        <f t="shared" si="0"/>
        <v/>
      </c>
      <c r="G43" s="60" t="str">
        <f t="shared" si="1"/>
        <v/>
      </c>
      <c r="H43" s="103" t="str">
        <f t="shared" si="10"/>
        <v/>
      </c>
      <c r="I43" s="103" t="str">
        <f t="shared" si="11"/>
        <v/>
      </c>
      <c r="J43" s="104" t="str">
        <f t="shared" si="2"/>
        <v/>
      </c>
      <c r="L43" s="107"/>
      <c r="X43" s="60" t="str">
        <f t="shared" si="12"/>
        <v/>
      </c>
      <c r="Z43" s="118"/>
      <c r="AA43" s="120"/>
      <c r="AD43" s="60" t="str">
        <f t="shared" si="3"/>
        <v/>
      </c>
      <c r="AE43" s="60" t="str">
        <f t="shared" si="4"/>
        <v/>
      </c>
      <c r="AF43" s="60" t="str">
        <f t="shared" si="5"/>
        <v/>
      </c>
      <c r="AG43" s="60" t="str">
        <f t="shared" si="6"/>
        <v/>
      </c>
      <c r="BE43" s="60" t="str">
        <f>IF(OR($A43="",$A43="Kérem válasszon!"),"",ViziPartner!$C$9)</f>
        <v/>
      </c>
      <c r="BF43" s="60" t="str">
        <f>IF(OR($A43="",$A43="Kérem válasszon!"),"",ViziPartner!$C$8)</f>
        <v/>
      </c>
      <c r="BG43" s="60" t="str">
        <f>IF(OR($A43="",$A43="Kérem válasszon!"),"",ViziPartner!$C$73)</f>
        <v/>
      </c>
      <c r="BH43" s="60" t="str">
        <f>IF(OR($A43="",$A43="Kérem válasszon!"),"",ViziPartner!$C$74)</f>
        <v/>
      </c>
      <c r="BI43" s="60" t="str">
        <f t="shared" si="7"/>
        <v/>
      </c>
      <c r="BJ43" s="60" t="str">
        <f t="shared" si="8"/>
        <v/>
      </c>
      <c r="BK43" s="60" t="str">
        <f t="shared" si="9"/>
        <v/>
      </c>
    </row>
    <row r="44" spans="4:63" ht="15.75">
      <c r="D44" s="69"/>
      <c r="F44" s="60" t="str">
        <f t="shared" si="0"/>
        <v/>
      </c>
      <c r="G44" s="60" t="str">
        <f t="shared" si="1"/>
        <v/>
      </c>
      <c r="H44" s="103" t="str">
        <f t="shared" si="10"/>
        <v/>
      </c>
      <c r="I44" s="103" t="str">
        <f t="shared" si="11"/>
        <v/>
      </c>
      <c r="J44" s="104" t="str">
        <f t="shared" si="2"/>
        <v/>
      </c>
      <c r="L44" s="107"/>
      <c r="X44" s="60" t="str">
        <f t="shared" si="12"/>
        <v/>
      </c>
      <c r="Z44" s="118"/>
      <c r="AA44" s="120"/>
      <c r="AD44" s="60" t="str">
        <f t="shared" si="3"/>
        <v/>
      </c>
      <c r="AE44" s="60" t="str">
        <f t="shared" si="4"/>
        <v/>
      </c>
      <c r="AF44" s="60" t="str">
        <f t="shared" si="5"/>
        <v/>
      </c>
      <c r="AG44" s="60" t="str">
        <f t="shared" si="6"/>
        <v/>
      </c>
      <c r="BE44" s="60" t="str">
        <f>IF(OR($A44="",$A44="Kérem válasszon!"),"",ViziPartner!$C$9)</f>
        <v/>
      </c>
      <c r="BF44" s="60" t="str">
        <f>IF(OR($A44="",$A44="Kérem válasszon!"),"",ViziPartner!$C$8)</f>
        <v/>
      </c>
      <c r="BG44" s="60" t="str">
        <f>IF(OR($A44="",$A44="Kérem válasszon!"),"",ViziPartner!$C$73)</f>
        <v/>
      </c>
      <c r="BH44" s="60" t="str">
        <f>IF(OR($A44="",$A44="Kérem válasszon!"),"",ViziPartner!$C$74)</f>
        <v/>
      </c>
      <c r="BI44" s="60" t="str">
        <f t="shared" si="7"/>
        <v/>
      </c>
      <c r="BJ44" s="60" t="str">
        <f t="shared" si="8"/>
        <v/>
      </c>
      <c r="BK44" s="60" t="str">
        <f t="shared" si="9"/>
        <v/>
      </c>
    </row>
    <row r="45" spans="4:63" ht="15.75">
      <c r="D45" s="69"/>
      <c r="F45" s="60" t="str">
        <f t="shared" si="0"/>
        <v/>
      </c>
      <c r="G45" s="60" t="str">
        <f t="shared" si="1"/>
        <v/>
      </c>
      <c r="H45" s="103" t="str">
        <f t="shared" si="10"/>
        <v/>
      </c>
      <c r="I45" s="103" t="str">
        <f t="shared" si="11"/>
        <v/>
      </c>
      <c r="J45" s="104" t="str">
        <f t="shared" si="2"/>
        <v/>
      </c>
      <c r="L45" s="107"/>
      <c r="X45" s="60" t="str">
        <f t="shared" si="12"/>
        <v/>
      </c>
      <c r="Z45" s="118"/>
      <c r="AA45" s="120"/>
      <c r="AD45" s="60" t="str">
        <f t="shared" si="3"/>
        <v/>
      </c>
      <c r="AE45" s="60" t="str">
        <f t="shared" si="4"/>
        <v/>
      </c>
      <c r="AF45" s="60" t="str">
        <f t="shared" si="5"/>
        <v/>
      </c>
      <c r="AG45" s="60" t="str">
        <f t="shared" si="6"/>
        <v/>
      </c>
      <c r="BE45" s="60" t="str">
        <f>IF(OR($A45="",$A45="Kérem válasszon!"),"",ViziPartner!$C$9)</f>
        <v/>
      </c>
      <c r="BF45" s="60" t="str">
        <f>IF(OR($A45="",$A45="Kérem válasszon!"),"",ViziPartner!$C$8)</f>
        <v/>
      </c>
      <c r="BG45" s="60" t="str">
        <f>IF(OR($A45="",$A45="Kérem válasszon!"),"",ViziPartner!$C$73)</f>
        <v/>
      </c>
      <c r="BH45" s="60" t="str">
        <f>IF(OR($A45="",$A45="Kérem válasszon!"),"",ViziPartner!$C$74)</f>
        <v/>
      </c>
      <c r="BI45" s="60" t="str">
        <f t="shared" si="7"/>
        <v/>
      </c>
      <c r="BJ45" s="60" t="str">
        <f t="shared" si="8"/>
        <v/>
      </c>
      <c r="BK45" s="60" t="str">
        <f t="shared" si="9"/>
        <v/>
      </c>
    </row>
    <row r="46" spans="4:63" ht="15.75">
      <c r="D46" s="69"/>
      <c r="F46" s="60" t="str">
        <f t="shared" si="0"/>
        <v/>
      </c>
      <c r="G46" s="60" t="str">
        <f t="shared" si="1"/>
        <v/>
      </c>
      <c r="H46" s="103" t="str">
        <f t="shared" si="10"/>
        <v/>
      </c>
      <c r="I46" s="103" t="str">
        <f t="shared" si="11"/>
        <v/>
      </c>
      <c r="J46" s="104" t="str">
        <f t="shared" si="2"/>
        <v/>
      </c>
      <c r="L46" s="107"/>
      <c r="X46" s="60" t="str">
        <f t="shared" si="12"/>
        <v/>
      </c>
      <c r="Z46" s="118"/>
      <c r="AA46" s="120"/>
      <c r="AD46" s="60" t="str">
        <f t="shared" si="3"/>
        <v/>
      </c>
      <c r="AE46" s="60" t="str">
        <f t="shared" si="4"/>
        <v/>
      </c>
      <c r="AF46" s="60" t="str">
        <f t="shared" si="5"/>
        <v/>
      </c>
      <c r="AG46" s="60" t="str">
        <f t="shared" si="6"/>
        <v/>
      </c>
      <c r="BE46" s="60" t="str">
        <f>IF(OR($A46="",$A46="Kérem válasszon!"),"",ViziPartner!$C$9)</f>
        <v/>
      </c>
      <c r="BF46" s="60" t="str">
        <f>IF(OR($A46="",$A46="Kérem válasszon!"),"",ViziPartner!$C$8)</f>
        <v/>
      </c>
      <c r="BG46" s="60" t="str">
        <f>IF(OR($A46="",$A46="Kérem válasszon!"),"",ViziPartner!$C$73)</f>
        <v/>
      </c>
      <c r="BH46" s="60" t="str">
        <f>IF(OR($A46="",$A46="Kérem válasszon!"),"",ViziPartner!$C$74)</f>
        <v/>
      </c>
      <c r="BI46" s="60" t="str">
        <f t="shared" si="7"/>
        <v/>
      </c>
      <c r="BJ46" s="60" t="str">
        <f t="shared" si="8"/>
        <v/>
      </c>
      <c r="BK46" s="60" t="str">
        <f t="shared" si="9"/>
        <v/>
      </c>
    </row>
    <row r="47" spans="4:63" ht="15.75">
      <c r="D47" s="69"/>
      <c r="F47" s="60" t="str">
        <f t="shared" si="0"/>
        <v/>
      </c>
      <c r="G47" s="60" t="str">
        <f t="shared" si="1"/>
        <v/>
      </c>
      <c r="H47" s="103" t="str">
        <f t="shared" si="10"/>
        <v/>
      </c>
      <c r="I47" s="103" t="str">
        <f t="shared" si="11"/>
        <v/>
      </c>
      <c r="J47" s="104" t="str">
        <f t="shared" si="2"/>
        <v/>
      </c>
      <c r="L47" s="107"/>
      <c r="X47" s="60" t="str">
        <f t="shared" si="12"/>
        <v/>
      </c>
      <c r="Z47" s="118"/>
      <c r="AA47" s="120"/>
      <c r="AD47" s="60" t="str">
        <f t="shared" si="3"/>
        <v/>
      </c>
      <c r="AE47" s="60" t="str">
        <f t="shared" si="4"/>
        <v/>
      </c>
      <c r="AF47" s="60" t="str">
        <f t="shared" si="5"/>
        <v/>
      </c>
      <c r="AG47" s="60" t="str">
        <f t="shared" si="6"/>
        <v/>
      </c>
      <c r="BE47" s="60" t="str">
        <f>IF(OR($A47="",$A47="Kérem válasszon!"),"",ViziPartner!$C$9)</f>
        <v/>
      </c>
      <c r="BF47" s="60" t="str">
        <f>IF(OR($A47="",$A47="Kérem válasszon!"),"",ViziPartner!$C$8)</f>
        <v/>
      </c>
      <c r="BG47" s="60" t="str">
        <f>IF(OR($A47="",$A47="Kérem válasszon!"),"",ViziPartner!$C$73)</f>
        <v/>
      </c>
      <c r="BH47" s="60" t="str">
        <f>IF(OR($A47="",$A47="Kérem válasszon!"),"",ViziPartner!$C$74)</f>
        <v/>
      </c>
      <c r="BI47" s="60" t="str">
        <f t="shared" si="7"/>
        <v/>
      </c>
      <c r="BJ47" s="60" t="str">
        <f t="shared" si="8"/>
        <v/>
      </c>
      <c r="BK47" s="60" t="str">
        <f t="shared" si="9"/>
        <v/>
      </c>
    </row>
    <row r="48" spans="4:63" ht="15.75">
      <c r="D48" s="69"/>
      <c r="F48" s="60" t="str">
        <f t="shared" si="0"/>
        <v/>
      </c>
      <c r="G48" s="60" t="str">
        <f t="shared" si="1"/>
        <v/>
      </c>
      <c r="H48" s="103" t="str">
        <f t="shared" si="10"/>
        <v/>
      </c>
      <c r="I48" s="103" t="str">
        <f t="shared" si="11"/>
        <v/>
      </c>
      <c r="J48" s="104" t="str">
        <f t="shared" si="2"/>
        <v/>
      </c>
      <c r="L48" s="107"/>
      <c r="X48" s="60" t="str">
        <f t="shared" si="12"/>
        <v/>
      </c>
      <c r="Z48" s="118"/>
      <c r="AA48" s="120"/>
      <c r="AD48" s="60" t="str">
        <f t="shared" si="3"/>
        <v/>
      </c>
      <c r="AE48" s="60" t="str">
        <f t="shared" si="4"/>
        <v/>
      </c>
      <c r="AF48" s="60" t="str">
        <f t="shared" si="5"/>
        <v/>
      </c>
      <c r="AG48" s="60" t="str">
        <f t="shared" si="6"/>
        <v/>
      </c>
      <c r="BE48" s="60" t="str">
        <f>IF(OR($A48="",$A48="Kérem válasszon!"),"",ViziPartner!$C$9)</f>
        <v/>
      </c>
      <c r="BF48" s="60" t="str">
        <f>IF(OR($A48="",$A48="Kérem válasszon!"),"",ViziPartner!$C$8)</f>
        <v/>
      </c>
      <c r="BG48" s="60" t="str">
        <f>IF(OR($A48="",$A48="Kérem válasszon!"),"",ViziPartner!$C$73)</f>
        <v/>
      </c>
      <c r="BH48" s="60" t="str">
        <f>IF(OR($A48="",$A48="Kérem válasszon!"),"",ViziPartner!$C$74)</f>
        <v/>
      </c>
      <c r="BI48" s="60" t="str">
        <f t="shared" si="7"/>
        <v/>
      </c>
      <c r="BJ48" s="60" t="str">
        <f t="shared" si="8"/>
        <v/>
      </c>
      <c r="BK48" s="60" t="str">
        <f t="shared" si="9"/>
        <v/>
      </c>
    </row>
    <row r="49" spans="4:63" ht="15.75">
      <c r="D49" s="69"/>
      <c r="F49" s="60" t="str">
        <f t="shared" si="0"/>
        <v/>
      </c>
      <c r="G49" s="60" t="str">
        <f t="shared" si="1"/>
        <v/>
      </c>
      <c r="H49" s="103" t="str">
        <f t="shared" si="10"/>
        <v/>
      </c>
      <c r="I49" s="103" t="str">
        <f t="shared" si="11"/>
        <v/>
      </c>
      <c r="J49" s="104" t="str">
        <f t="shared" si="2"/>
        <v/>
      </c>
      <c r="L49" s="107"/>
      <c r="X49" s="60" t="str">
        <f t="shared" si="12"/>
        <v/>
      </c>
      <c r="Z49" s="118"/>
      <c r="AA49" s="120"/>
      <c r="AD49" s="60" t="str">
        <f t="shared" si="3"/>
        <v/>
      </c>
      <c r="AE49" s="60" t="str">
        <f t="shared" si="4"/>
        <v/>
      </c>
      <c r="AF49" s="60" t="str">
        <f t="shared" si="5"/>
        <v/>
      </c>
      <c r="AG49" s="60" t="str">
        <f t="shared" si="6"/>
        <v/>
      </c>
      <c r="BE49" s="60" t="str">
        <f>IF(OR($A49="",$A49="Kérem válasszon!"),"",ViziPartner!$C$9)</f>
        <v/>
      </c>
      <c r="BF49" s="60" t="str">
        <f>IF(OR($A49="",$A49="Kérem válasszon!"),"",ViziPartner!$C$8)</f>
        <v/>
      </c>
      <c r="BG49" s="60" t="str">
        <f>IF(OR($A49="",$A49="Kérem válasszon!"),"",ViziPartner!$C$73)</f>
        <v/>
      </c>
      <c r="BH49" s="60" t="str">
        <f>IF(OR($A49="",$A49="Kérem válasszon!"),"",ViziPartner!$C$74)</f>
        <v/>
      </c>
      <c r="BI49" s="60" t="str">
        <f t="shared" si="7"/>
        <v/>
      </c>
      <c r="BJ49" s="60" t="str">
        <f t="shared" si="8"/>
        <v/>
      </c>
      <c r="BK49" s="60" t="str">
        <f t="shared" si="9"/>
        <v/>
      </c>
    </row>
    <row r="50" spans="4:63" ht="15.75">
      <c r="D50" s="69"/>
      <c r="F50" s="60" t="str">
        <f t="shared" si="0"/>
        <v/>
      </c>
      <c r="G50" s="60" t="str">
        <f t="shared" si="1"/>
        <v/>
      </c>
      <c r="H50" s="103" t="str">
        <f t="shared" si="10"/>
        <v/>
      </c>
      <c r="I50" s="103" t="str">
        <f t="shared" si="11"/>
        <v/>
      </c>
      <c r="J50" s="104" t="str">
        <f t="shared" si="2"/>
        <v/>
      </c>
      <c r="L50" s="107"/>
      <c r="X50" s="60" t="str">
        <f t="shared" si="12"/>
        <v/>
      </c>
      <c r="Z50" s="118"/>
      <c r="AA50" s="120"/>
      <c r="AD50" s="60" t="str">
        <f t="shared" si="3"/>
        <v/>
      </c>
      <c r="AE50" s="60" t="str">
        <f t="shared" si="4"/>
        <v/>
      </c>
      <c r="AF50" s="60" t="str">
        <f t="shared" si="5"/>
        <v/>
      </c>
      <c r="AG50" s="60" t="str">
        <f t="shared" si="6"/>
        <v/>
      </c>
      <c r="BE50" s="60" t="str">
        <f>IF(OR($A50="",$A50="Kérem válasszon!"),"",ViziPartner!$C$9)</f>
        <v/>
      </c>
      <c r="BF50" s="60" t="str">
        <f>IF(OR($A50="",$A50="Kérem válasszon!"),"",ViziPartner!$C$8)</f>
        <v/>
      </c>
      <c r="BG50" s="60" t="str">
        <f>IF(OR($A50="",$A50="Kérem válasszon!"),"",ViziPartner!$C$73)</f>
        <v/>
      </c>
      <c r="BH50" s="60" t="str">
        <f>IF(OR($A50="",$A50="Kérem válasszon!"),"",ViziPartner!$C$74)</f>
        <v/>
      </c>
      <c r="BI50" s="60" t="str">
        <f t="shared" si="7"/>
        <v/>
      </c>
      <c r="BJ50" s="60" t="str">
        <f t="shared" si="8"/>
        <v/>
      </c>
      <c r="BK50" s="60" t="str">
        <f t="shared" si="9"/>
        <v/>
      </c>
    </row>
    <row r="51" spans="4:63" ht="15.75">
      <c r="D51" s="69"/>
      <c r="F51" s="60" t="str">
        <f t="shared" si="0"/>
        <v/>
      </c>
      <c r="G51" s="60" t="str">
        <f t="shared" si="1"/>
        <v/>
      </c>
      <c r="H51" s="103" t="str">
        <f t="shared" si="10"/>
        <v/>
      </c>
      <c r="I51" s="103" t="str">
        <f t="shared" si="11"/>
        <v/>
      </c>
      <c r="J51" s="104" t="str">
        <f t="shared" si="2"/>
        <v/>
      </c>
      <c r="L51" s="107"/>
      <c r="X51" s="60" t="str">
        <f t="shared" si="12"/>
        <v/>
      </c>
      <c r="Z51" s="118"/>
      <c r="AA51" s="120"/>
      <c r="AD51" s="60" t="str">
        <f t="shared" si="3"/>
        <v/>
      </c>
      <c r="AE51" s="60" t="str">
        <f t="shared" si="4"/>
        <v/>
      </c>
      <c r="AF51" s="60" t="str">
        <f t="shared" si="5"/>
        <v/>
      </c>
      <c r="AG51" s="60" t="str">
        <f t="shared" si="6"/>
        <v/>
      </c>
      <c r="BE51" s="60" t="str">
        <f>IF(OR($A51="",$A51="Kérem válasszon!"),"",ViziPartner!$C$9)</f>
        <v/>
      </c>
      <c r="BF51" s="60" t="str">
        <f>IF(OR($A51="",$A51="Kérem válasszon!"),"",ViziPartner!$C$8)</f>
        <v/>
      </c>
      <c r="BG51" s="60" t="str">
        <f>IF(OR($A51="",$A51="Kérem válasszon!"),"",ViziPartner!$C$73)</f>
        <v/>
      </c>
      <c r="BH51" s="60" t="str">
        <f>IF(OR($A51="",$A51="Kérem válasszon!"),"",ViziPartner!$C$74)</f>
        <v/>
      </c>
      <c r="BI51" s="60" t="str">
        <f t="shared" si="7"/>
        <v/>
      </c>
      <c r="BJ51" s="60" t="str">
        <f t="shared" si="8"/>
        <v/>
      </c>
      <c r="BK51" s="60" t="str">
        <f t="shared" si="9"/>
        <v/>
      </c>
    </row>
    <row r="52" spans="4:63" ht="15.75">
      <c r="D52" s="69"/>
      <c r="F52" s="60" t="str">
        <f t="shared" si="0"/>
        <v/>
      </c>
      <c r="G52" s="60" t="str">
        <f t="shared" si="1"/>
        <v/>
      </c>
      <c r="H52" s="103" t="str">
        <f t="shared" si="10"/>
        <v/>
      </c>
      <c r="I52" s="103" t="str">
        <f t="shared" si="11"/>
        <v/>
      </c>
      <c r="J52" s="104" t="str">
        <f t="shared" si="2"/>
        <v/>
      </c>
      <c r="L52" s="107"/>
      <c r="X52" s="60" t="str">
        <f t="shared" si="12"/>
        <v/>
      </c>
      <c r="Z52" s="118"/>
      <c r="AA52" s="120"/>
      <c r="AD52" s="60" t="str">
        <f t="shared" si="3"/>
        <v/>
      </c>
      <c r="AE52" s="60" t="str">
        <f t="shared" si="4"/>
        <v/>
      </c>
      <c r="AF52" s="60" t="str">
        <f t="shared" si="5"/>
        <v/>
      </c>
      <c r="AG52" s="60" t="str">
        <f t="shared" si="6"/>
        <v/>
      </c>
      <c r="BE52" s="60" t="str">
        <f>IF(OR($A52="",$A52="Kérem válasszon!"),"",ViziPartner!$C$9)</f>
        <v/>
      </c>
      <c r="BF52" s="60" t="str">
        <f>IF(OR($A52="",$A52="Kérem válasszon!"),"",ViziPartner!$C$8)</f>
        <v/>
      </c>
      <c r="BG52" s="60" t="str">
        <f>IF(OR($A52="",$A52="Kérem válasszon!"),"",ViziPartner!$C$73)</f>
        <v/>
      </c>
      <c r="BH52" s="60" t="str">
        <f>IF(OR($A52="",$A52="Kérem válasszon!"),"",ViziPartner!$C$74)</f>
        <v/>
      </c>
      <c r="BI52" s="60" t="str">
        <f t="shared" si="7"/>
        <v/>
      </c>
      <c r="BJ52" s="60" t="str">
        <f t="shared" si="8"/>
        <v/>
      </c>
      <c r="BK52" s="60" t="str">
        <f t="shared" si="9"/>
        <v/>
      </c>
    </row>
    <row r="53" spans="4:63" ht="15.75">
      <c r="D53" s="69"/>
      <c r="F53" s="60" t="str">
        <f t="shared" si="0"/>
        <v/>
      </c>
      <c r="G53" s="60" t="str">
        <f t="shared" si="1"/>
        <v/>
      </c>
      <c r="H53" s="103" t="str">
        <f t="shared" si="10"/>
        <v/>
      </c>
      <c r="I53" s="103" t="str">
        <f t="shared" si="11"/>
        <v/>
      </c>
      <c r="J53" s="104" t="str">
        <f t="shared" si="2"/>
        <v/>
      </c>
      <c r="L53" s="107"/>
      <c r="X53" s="60" t="str">
        <f t="shared" si="12"/>
        <v/>
      </c>
      <c r="Z53" s="118"/>
      <c r="AA53" s="120"/>
      <c r="AD53" s="60" t="str">
        <f t="shared" si="3"/>
        <v/>
      </c>
      <c r="AE53" s="60" t="str">
        <f t="shared" si="4"/>
        <v/>
      </c>
      <c r="AF53" s="60" t="str">
        <f t="shared" si="5"/>
        <v/>
      </c>
      <c r="AG53" s="60" t="str">
        <f t="shared" si="6"/>
        <v/>
      </c>
      <c r="BE53" s="60" t="str">
        <f>IF(OR($A53="",$A53="Kérem válasszon!"),"",ViziPartner!$C$9)</f>
        <v/>
      </c>
      <c r="BF53" s="60" t="str">
        <f>IF(OR($A53="",$A53="Kérem válasszon!"),"",ViziPartner!$C$8)</f>
        <v/>
      </c>
      <c r="BG53" s="60" t="str">
        <f>IF(OR($A53="",$A53="Kérem válasszon!"),"",ViziPartner!$C$73)</f>
        <v/>
      </c>
      <c r="BH53" s="60" t="str">
        <f>IF(OR($A53="",$A53="Kérem válasszon!"),"",ViziPartner!$C$74)</f>
        <v/>
      </c>
      <c r="BI53" s="60" t="str">
        <f t="shared" si="7"/>
        <v/>
      </c>
      <c r="BJ53" s="60" t="str">
        <f t="shared" si="8"/>
        <v/>
      </c>
      <c r="BK53" s="60" t="str">
        <f t="shared" si="9"/>
        <v/>
      </c>
    </row>
    <row r="54" spans="4:63" ht="15.75">
      <c r="D54" s="69"/>
      <c r="F54" s="60" t="str">
        <f t="shared" si="0"/>
        <v/>
      </c>
      <c r="G54" s="60" t="str">
        <f t="shared" si="1"/>
        <v/>
      </c>
      <c r="H54" s="103" t="str">
        <f t="shared" si="10"/>
        <v/>
      </c>
      <c r="I54" s="103" t="str">
        <f t="shared" si="11"/>
        <v/>
      </c>
      <c r="J54" s="104" t="str">
        <f t="shared" si="2"/>
        <v/>
      </c>
      <c r="L54" s="107"/>
      <c r="X54" s="60" t="str">
        <f t="shared" si="12"/>
        <v/>
      </c>
      <c r="Z54" s="118"/>
      <c r="AA54" s="120"/>
      <c r="AD54" s="60" t="str">
        <f t="shared" si="3"/>
        <v/>
      </c>
      <c r="AE54" s="60" t="str">
        <f t="shared" si="4"/>
        <v/>
      </c>
      <c r="AF54" s="60" t="str">
        <f t="shared" si="5"/>
        <v/>
      </c>
      <c r="AG54" s="60" t="str">
        <f t="shared" si="6"/>
        <v/>
      </c>
      <c r="BE54" s="60" t="str">
        <f>IF(OR($A54="",$A54="Kérem válasszon!"),"",ViziPartner!$C$9)</f>
        <v/>
      </c>
      <c r="BF54" s="60" t="str">
        <f>IF(OR($A54="",$A54="Kérem válasszon!"),"",ViziPartner!$C$8)</f>
        <v/>
      </c>
      <c r="BG54" s="60" t="str">
        <f>IF(OR($A54="",$A54="Kérem válasszon!"),"",ViziPartner!$C$73)</f>
        <v/>
      </c>
      <c r="BH54" s="60" t="str">
        <f>IF(OR($A54="",$A54="Kérem válasszon!"),"",ViziPartner!$C$74)</f>
        <v/>
      </c>
      <c r="BI54" s="60" t="str">
        <f t="shared" si="7"/>
        <v/>
      </c>
      <c r="BJ54" s="60" t="str">
        <f t="shared" si="8"/>
        <v/>
      </c>
      <c r="BK54" s="60" t="str">
        <f t="shared" si="9"/>
        <v/>
      </c>
    </row>
    <row r="55" spans="4:63" ht="15.75">
      <c r="D55" s="69"/>
      <c r="F55" s="60" t="str">
        <f t="shared" si="0"/>
        <v/>
      </c>
      <c r="G55" s="60" t="str">
        <f t="shared" si="1"/>
        <v/>
      </c>
      <c r="H55" s="103" t="str">
        <f t="shared" si="10"/>
        <v/>
      </c>
      <c r="I55" s="103" t="str">
        <f t="shared" si="11"/>
        <v/>
      </c>
      <c r="J55" s="104" t="str">
        <f t="shared" si="2"/>
        <v/>
      </c>
      <c r="L55" s="107"/>
      <c r="X55" s="60" t="str">
        <f t="shared" si="12"/>
        <v/>
      </c>
      <c r="Z55" s="118"/>
      <c r="AA55" s="120"/>
      <c r="AD55" s="60" t="str">
        <f t="shared" si="3"/>
        <v/>
      </c>
      <c r="AE55" s="60" t="str">
        <f t="shared" si="4"/>
        <v/>
      </c>
      <c r="AF55" s="60" t="str">
        <f t="shared" si="5"/>
        <v/>
      </c>
      <c r="AG55" s="60" t="str">
        <f t="shared" si="6"/>
        <v/>
      </c>
      <c r="BE55" s="60" t="str">
        <f>IF(OR($A55="",$A55="Kérem válasszon!"),"",ViziPartner!$C$9)</f>
        <v/>
      </c>
      <c r="BF55" s="60" t="str">
        <f>IF(OR($A55="",$A55="Kérem válasszon!"),"",ViziPartner!$C$8)</f>
        <v/>
      </c>
      <c r="BG55" s="60" t="str">
        <f>IF(OR($A55="",$A55="Kérem válasszon!"),"",ViziPartner!$C$73)</f>
        <v/>
      </c>
      <c r="BH55" s="60" t="str">
        <f>IF(OR($A55="",$A55="Kérem válasszon!"),"",ViziPartner!$C$74)</f>
        <v/>
      </c>
      <c r="BI55" s="60" t="str">
        <f t="shared" si="7"/>
        <v/>
      </c>
      <c r="BJ55" s="60" t="str">
        <f t="shared" si="8"/>
        <v/>
      </c>
      <c r="BK55" s="60" t="str">
        <f t="shared" si="9"/>
        <v/>
      </c>
    </row>
    <row r="56" spans="4:63" ht="15.75">
      <c r="D56" s="69"/>
      <c r="F56" s="60" t="str">
        <f t="shared" si="0"/>
        <v/>
      </c>
      <c r="G56" s="60" t="str">
        <f t="shared" si="1"/>
        <v/>
      </c>
      <c r="H56" s="103" t="str">
        <f t="shared" si="10"/>
        <v/>
      </c>
      <c r="I56" s="103" t="str">
        <f t="shared" si="11"/>
        <v/>
      </c>
      <c r="J56" s="104" t="str">
        <f t="shared" si="2"/>
        <v/>
      </c>
      <c r="L56" s="107"/>
      <c r="X56" s="60" t="str">
        <f t="shared" si="12"/>
        <v/>
      </c>
      <c r="Z56" s="118"/>
      <c r="AA56" s="120"/>
      <c r="AD56" s="60" t="str">
        <f t="shared" si="3"/>
        <v/>
      </c>
      <c r="AE56" s="60" t="str">
        <f t="shared" si="4"/>
        <v/>
      </c>
      <c r="AF56" s="60" t="str">
        <f t="shared" si="5"/>
        <v/>
      </c>
      <c r="AG56" s="60" t="str">
        <f t="shared" si="6"/>
        <v/>
      </c>
      <c r="BE56" s="60" t="str">
        <f>IF(OR($A56="",$A56="Kérem válasszon!"),"",ViziPartner!$C$9)</f>
        <v/>
      </c>
      <c r="BF56" s="60" t="str">
        <f>IF(OR($A56="",$A56="Kérem válasszon!"),"",ViziPartner!$C$8)</f>
        <v/>
      </c>
      <c r="BG56" s="60" t="str">
        <f>IF(OR($A56="",$A56="Kérem válasszon!"),"",ViziPartner!$C$73)</f>
        <v/>
      </c>
      <c r="BH56" s="60" t="str">
        <f>IF(OR($A56="",$A56="Kérem válasszon!"),"",ViziPartner!$C$74)</f>
        <v/>
      </c>
      <c r="BI56" s="60" t="str">
        <f t="shared" si="7"/>
        <v/>
      </c>
      <c r="BJ56" s="60" t="str">
        <f t="shared" si="8"/>
        <v/>
      </c>
      <c r="BK56" s="60" t="str">
        <f t="shared" si="9"/>
        <v/>
      </c>
    </row>
    <row r="57" spans="4:63" ht="15.75">
      <c r="D57" s="69"/>
      <c r="F57" s="60" t="str">
        <f t="shared" si="0"/>
        <v/>
      </c>
      <c r="G57" s="60" t="str">
        <f t="shared" si="1"/>
        <v/>
      </c>
      <c r="H57" s="103" t="str">
        <f t="shared" si="10"/>
        <v/>
      </c>
      <c r="I57" s="103" t="str">
        <f t="shared" si="11"/>
        <v/>
      </c>
      <c r="J57" s="104" t="str">
        <f t="shared" si="2"/>
        <v/>
      </c>
      <c r="L57" s="107"/>
      <c r="X57" s="60" t="str">
        <f t="shared" si="12"/>
        <v/>
      </c>
      <c r="Z57" s="118"/>
      <c r="AA57" s="120"/>
      <c r="AD57" s="60" t="str">
        <f t="shared" si="3"/>
        <v/>
      </c>
      <c r="AE57" s="60" t="str">
        <f t="shared" si="4"/>
        <v/>
      </c>
      <c r="AF57" s="60" t="str">
        <f t="shared" si="5"/>
        <v/>
      </c>
      <c r="AG57" s="60" t="str">
        <f t="shared" si="6"/>
        <v/>
      </c>
      <c r="BE57" s="60" t="str">
        <f>IF(OR($A57="",$A57="Kérem válasszon!"),"",ViziPartner!$C$9)</f>
        <v/>
      </c>
      <c r="BF57" s="60" t="str">
        <f>IF(OR($A57="",$A57="Kérem válasszon!"),"",ViziPartner!$C$8)</f>
        <v/>
      </c>
      <c r="BG57" s="60" t="str">
        <f>IF(OR($A57="",$A57="Kérem válasszon!"),"",ViziPartner!$C$73)</f>
        <v/>
      </c>
      <c r="BH57" s="60" t="str">
        <f>IF(OR($A57="",$A57="Kérem válasszon!"),"",ViziPartner!$C$74)</f>
        <v/>
      </c>
      <c r="BI57" s="60" t="str">
        <f t="shared" si="7"/>
        <v/>
      </c>
      <c r="BJ57" s="60" t="str">
        <f t="shared" si="8"/>
        <v/>
      </c>
      <c r="BK57" s="60" t="str">
        <f t="shared" si="9"/>
        <v/>
      </c>
    </row>
    <row r="58" spans="4:63" ht="15.75">
      <c r="D58" s="69"/>
      <c r="F58" s="60" t="str">
        <f t="shared" si="0"/>
        <v/>
      </c>
      <c r="G58" s="60" t="str">
        <f t="shared" si="1"/>
        <v/>
      </c>
      <c r="H58" s="103" t="str">
        <f t="shared" si="10"/>
        <v/>
      </c>
      <c r="I58" s="103" t="str">
        <f t="shared" si="11"/>
        <v/>
      </c>
      <c r="J58" s="104" t="str">
        <f t="shared" si="2"/>
        <v/>
      </c>
      <c r="L58" s="107"/>
      <c r="X58" s="60" t="str">
        <f t="shared" si="12"/>
        <v/>
      </c>
      <c r="Z58" s="118"/>
      <c r="AA58" s="120"/>
      <c r="AD58" s="60" t="str">
        <f t="shared" si="3"/>
        <v/>
      </c>
      <c r="AE58" s="60" t="str">
        <f t="shared" si="4"/>
        <v/>
      </c>
      <c r="AF58" s="60" t="str">
        <f t="shared" si="5"/>
        <v/>
      </c>
      <c r="AG58" s="60" t="str">
        <f t="shared" si="6"/>
        <v/>
      </c>
      <c r="BE58" s="60" t="str">
        <f>IF(OR($A58="",$A58="Kérem válasszon!"),"",ViziPartner!$C$9)</f>
        <v/>
      </c>
      <c r="BF58" s="60" t="str">
        <f>IF(OR($A58="",$A58="Kérem válasszon!"),"",ViziPartner!$C$8)</f>
        <v/>
      </c>
      <c r="BG58" s="60" t="str">
        <f>IF(OR($A58="",$A58="Kérem válasszon!"),"",ViziPartner!$C$73)</f>
        <v/>
      </c>
      <c r="BH58" s="60" t="str">
        <f>IF(OR($A58="",$A58="Kérem válasszon!"),"",ViziPartner!$C$74)</f>
        <v/>
      </c>
      <c r="BI58" s="60" t="str">
        <f t="shared" si="7"/>
        <v/>
      </c>
      <c r="BJ58" s="60" t="str">
        <f t="shared" si="8"/>
        <v/>
      </c>
      <c r="BK58" s="60" t="str">
        <f t="shared" si="9"/>
        <v/>
      </c>
    </row>
    <row r="59" spans="4:63" ht="15.75">
      <c r="D59" s="69"/>
      <c r="F59" s="60" t="str">
        <f t="shared" si="0"/>
        <v/>
      </c>
      <c r="G59" s="60" t="str">
        <f t="shared" si="1"/>
        <v/>
      </c>
      <c r="H59" s="103" t="str">
        <f t="shared" si="10"/>
        <v/>
      </c>
      <c r="I59" s="103" t="str">
        <f t="shared" si="11"/>
        <v/>
      </c>
      <c r="J59" s="104" t="str">
        <f t="shared" si="2"/>
        <v/>
      </c>
      <c r="L59" s="107"/>
      <c r="X59" s="60" t="str">
        <f t="shared" si="12"/>
        <v/>
      </c>
      <c r="Z59" s="118"/>
      <c r="AA59" s="120"/>
      <c r="AD59" s="60" t="str">
        <f t="shared" si="3"/>
        <v/>
      </c>
      <c r="AE59" s="60" t="str">
        <f t="shared" si="4"/>
        <v/>
      </c>
      <c r="AF59" s="60" t="str">
        <f t="shared" si="5"/>
        <v/>
      </c>
      <c r="AG59" s="60" t="str">
        <f t="shared" si="6"/>
        <v/>
      </c>
      <c r="BE59" s="60" t="str">
        <f>IF(OR($A59="",$A59="Kérem válasszon!"),"",ViziPartner!$C$9)</f>
        <v/>
      </c>
      <c r="BF59" s="60" t="str">
        <f>IF(OR($A59="",$A59="Kérem válasszon!"),"",ViziPartner!$C$8)</f>
        <v/>
      </c>
      <c r="BG59" s="60" t="str">
        <f>IF(OR($A59="",$A59="Kérem válasszon!"),"",ViziPartner!$C$73)</f>
        <v/>
      </c>
      <c r="BH59" s="60" t="str">
        <f>IF(OR($A59="",$A59="Kérem válasszon!"),"",ViziPartner!$C$74)</f>
        <v/>
      </c>
      <c r="BI59" s="60" t="str">
        <f t="shared" si="7"/>
        <v/>
      </c>
      <c r="BJ59" s="60" t="str">
        <f t="shared" si="8"/>
        <v/>
      </c>
      <c r="BK59" s="60" t="str">
        <f t="shared" si="9"/>
        <v/>
      </c>
    </row>
    <row r="60" spans="4:63" ht="15.75">
      <c r="D60" s="69"/>
      <c r="F60" s="60" t="str">
        <f t="shared" si="0"/>
        <v/>
      </c>
      <c r="G60" s="60" t="str">
        <f t="shared" si="1"/>
        <v/>
      </c>
      <c r="H60" s="103" t="str">
        <f t="shared" si="10"/>
        <v/>
      </c>
      <c r="I60" s="103" t="str">
        <f t="shared" si="11"/>
        <v/>
      </c>
      <c r="J60" s="104" t="str">
        <f t="shared" si="2"/>
        <v/>
      </c>
      <c r="L60" s="107"/>
      <c r="X60" s="60" t="str">
        <f t="shared" si="12"/>
        <v/>
      </c>
      <c r="Z60" s="118"/>
      <c r="AA60" s="120"/>
      <c r="AD60" s="60" t="str">
        <f t="shared" si="3"/>
        <v/>
      </c>
      <c r="AE60" s="60" t="str">
        <f t="shared" si="4"/>
        <v/>
      </c>
      <c r="AF60" s="60" t="str">
        <f t="shared" si="5"/>
        <v/>
      </c>
      <c r="AG60" s="60" t="str">
        <f t="shared" si="6"/>
        <v/>
      </c>
      <c r="BE60" s="60" t="str">
        <f>IF(OR($A60="",$A60="Kérem válasszon!"),"",ViziPartner!$C$9)</f>
        <v/>
      </c>
      <c r="BF60" s="60" t="str">
        <f>IF(OR($A60="",$A60="Kérem válasszon!"),"",ViziPartner!$C$8)</f>
        <v/>
      </c>
      <c r="BG60" s="60" t="str">
        <f>IF(OR($A60="",$A60="Kérem válasszon!"),"",ViziPartner!$C$73)</f>
        <v/>
      </c>
      <c r="BH60" s="60" t="str">
        <f>IF(OR($A60="",$A60="Kérem válasszon!"),"",ViziPartner!$C$74)</f>
        <v/>
      </c>
      <c r="BI60" s="60" t="str">
        <f t="shared" si="7"/>
        <v/>
      </c>
      <c r="BJ60" s="60" t="str">
        <f t="shared" si="8"/>
        <v/>
      </c>
      <c r="BK60" s="60" t="str">
        <f t="shared" si="9"/>
        <v/>
      </c>
    </row>
    <row r="61" spans="4:63" ht="15.75">
      <c r="D61" s="69"/>
      <c r="F61" s="60" t="str">
        <f t="shared" si="0"/>
        <v/>
      </c>
      <c r="G61" s="60" t="str">
        <f t="shared" si="1"/>
        <v/>
      </c>
      <c r="H61" s="103" t="str">
        <f t="shared" si="10"/>
        <v/>
      </c>
      <c r="I61" s="103" t="str">
        <f t="shared" si="11"/>
        <v/>
      </c>
      <c r="J61" s="104" t="str">
        <f t="shared" si="2"/>
        <v/>
      </c>
      <c r="L61" s="107"/>
      <c r="X61" s="60" t="str">
        <f t="shared" si="12"/>
        <v/>
      </c>
      <c r="Z61" s="118"/>
      <c r="AA61" s="120"/>
      <c r="AD61" s="60" t="str">
        <f t="shared" si="3"/>
        <v/>
      </c>
      <c r="AE61" s="60" t="str">
        <f t="shared" si="4"/>
        <v/>
      </c>
      <c r="AF61" s="60" t="str">
        <f t="shared" si="5"/>
        <v/>
      </c>
      <c r="AG61" s="60" t="str">
        <f t="shared" si="6"/>
        <v/>
      </c>
      <c r="BE61" s="60" t="str">
        <f>IF(OR($A61="",$A61="Kérem válasszon!"),"",ViziPartner!$C$9)</f>
        <v/>
      </c>
      <c r="BF61" s="60" t="str">
        <f>IF(OR($A61="",$A61="Kérem válasszon!"),"",ViziPartner!$C$8)</f>
        <v/>
      </c>
      <c r="BG61" s="60" t="str">
        <f>IF(OR($A61="",$A61="Kérem válasszon!"),"",ViziPartner!$C$73)</f>
        <v/>
      </c>
      <c r="BH61" s="60" t="str">
        <f>IF(OR($A61="",$A61="Kérem válasszon!"),"",ViziPartner!$C$74)</f>
        <v/>
      </c>
      <c r="BI61" s="60" t="str">
        <f t="shared" si="7"/>
        <v/>
      </c>
      <c r="BJ61" s="60" t="str">
        <f t="shared" si="8"/>
        <v/>
      </c>
      <c r="BK61" s="60" t="str">
        <f t="shared" si="9"/>
        <v/>
      </c>
    </row>
    <row r="62" spans="4:63" ht="15.75">
      <c r="D62" s="69"/>
      <c r="F62" s="60" t="str">
        <f t="shared" si="0"/>
        <v/>
      </c>
      <c r="G62" s="60" t="str">
        <f t="shared" si="1"/>
        <v/>
      </c>
      <c r="H62" s="103" t="str">
        <f t="shared" si="10"/>
        <v/>
      </c>
      <c r="I62" s="103" t="str">
        <f t="shared" si="11"/>
        <v/>
      </c>
      <c r="J62" s="104" t="str">
        <f t="shared" si="2"/>
        <v/>
      </c>
      <c r="L62" s="107"/>
      <c r="X62" s="60" t="str">
        <f t="shared" si="12"/>
        <v/>
      </c>
      <c r="Z62" s="118"/>
      <c r="AA62" s="120"/>
      <c r="AD62" s="60" t="str">
        <f t="shared" si="3"/>
        <v/>
      </c>
      <c r="AE62" s="60" t="str">
        <f t="shared" si="4"/>
        <v/>
      </c>
      <c r="AF62" s="60" t="str">
        <f t="shared" si="5"/>
        <v/>
      </c>
      <c r="AG62" s="60" t="str">
        <f t="shared" si="6"/>
        <v/>
      </c>
      <c r="BE62" s="60" t="str">
        <f>IF(OR($A62="",$A62="Kérem válasszon!"),"",ViziPartner!$C$9)</f>
        <v/>
      </c>
      <c r="BF62" s="60" t="str">
        <f>IF(OR($A62="",$A62="Kérem válasszon!"),"",ViziPartner!$C$8)</f>
        <v/>
      </c>
      <c r="BG62" s="60" t="str">
        <f>IF(OR($A62="",$A62="Kérem válasszon!"),"",ViziPartner!$C$73)</f>
        <v/>
      </c>
      <c r="BH62" s="60" t="str">
        <f>IF(OR($A62="",$A62="Kérem válasszon!"),"",ViziPartner!$C$74)</f>
        <v/>
      </c>
      <c r="BI62" s="60" t="str">
        <f t="shared" si="7"/>
        <v/>
      </c>
      <c r="BJ62" s="60" t="str">
        <f t="shared" si="8"/>
        <v/>
      </c>
      <c r="BK62" s="60" t="str">
        <f t="shared" si="9"/>
        <v/>
      </c>
    </row>
    <row r="63" spans="4:63" ht="15.75">
      <c r="D63" s="69"/>
      <c r="F63" s="60" t="str">
        <f t="shared" si="0"/>
        <v/>
      </c>
      <c r="G63" s="60" t="str">
        <f t="shared" si="1"/>
        <v/>
      </c>
      <c r="H63" s="103" t="str">
        <f t="shared" si="10"/>
        <v/>
      </c>
      <c r="I63" s="103" t="str">
        <f t="shared" si="11"/>
        <v/>
      </c>
      <c r="J63" s="104" t="str">
        <f t="shared" si="2"/>
        <v/>
      </c>
      <c r="L63" s="107"/>
      <c r="X63" s="60" t="str">
        <f t="shared" si="12"/>
        <v/>
      </c>
      <c r="Z63" s="118"/>
      <c r="AA63" s="120"/>
      <c r="AD63" s="60" t="str">
        <f t="shared" si="3"/>
        <v/>
      </c>
      <c r="AE63" s="60" t="str">
        <f t="shared" si="4"/>
        <v/>
      </c>
      <c r="AF63" s="60" t="str">
        <f t="shared" si="5"/>
        <v/>
      </c>
      <c r="AG63" s="60" t="str">
        <f t="shared" si="6"/>
        <v/>
      </c>
      <c r="BE63" s="60" t="str">
        <f>IF(OR($A63="",$A63="Kérem válasszon!"),"",ViziPartner!$C$9)</f>
        <v/>
      </c>
      <c r="BF63" s="60" t="str">
        <f>IF(OR($A63="",$A63="Kérem válasszon!"),"",ViziPartner!$C$8)</f>
        <v/>
      </c>
      <c r="BG63" s="60" t="str">
        <f>IF(OR($A63="",$A63="Kérem válasszon!"),"",ViziPartner!$C$73)</f>
        <v/>
      </c>
      <c r="BH63" s="60" t="str">
        <f>IF(OR($A63="",$A63="Kérem válasszon!"),"",ViziPartner!$C$74)</f>
        <v/>
      </c>
      <c r="BI63" s="60" t="str">
        <f t="shared" si="7"/>
        <v/>
      </c>
      <c r="BJ63" s="60" t="str">
        <f t="shared" si="8"/>
        <v/>
      </c>
      <c r="BK63" s="60" t="str">
        <f t="shared" si="9"/>
        <v/>
      </c>
    </row>
    <row r="64" spans="4:63" ht="15.75">
      <c r="D64" s="69"/>
      <c r="F64" s="60" t="str">
        <f t="shared" si="0"/>
        <v/>
      </c>
      <c r="G64" s="60" t="str">
        <f t="shared" si="1"/>
        <v/>
      </c>
      <c r="H64" s="103" t="str">
        <f t="shared" si="10"/>
        <v/>
      </c>
      <c r="I64" s="103" t="str">
        <f t="shared" si="11"/>
        <v/>
      </c>
      <c r="J64" s="104" t="str">
        <f t="shared" si="2"/>
        <v/>
      </c>
      <c r="L64" s="107"/>
      <c r="X64" s="60" t="str">
        <f t="shared" si="12"/>
        <v/>
      </c>
      <c r="Z64" s="118"/>
      <c r="AA64" s="120"/>
      <c r="AD64" s="60" t="str">
        <f t="shared" si="3"/>
        <v/>
      </c>
      <c r="AE64" s="60" t="str">
        <f t="shared" si="4"/>
        <v/>
      </c>
      <c r="AF64" s="60" t="str">
        <f t="shared" si="5"/>
        <v/>
      </c>
      <c r="AG64" s="60" t="str">
        <f t="shared" si="6"/>
        <v/>
      </c>
      <c r="BE64" s="60" t="str">
        <f>IF(OR($A64="",$A64="Kérem válasszon!"),"",ViziPartner!$C$9)</f>
        <v/>
      </c>
      <c r="BF64" s="60" t="str">
        <f>IF(OR($A64="",$A64="Kérem válasszon!"),"",ViziPartner!$C$8)</f>
        <v/>
      </c>
      <c r="BG64" s="60" t="str">
        <f>IF(OR($A64="",$A64="Kérem válasszon!"),"",ViziPartner!$C$73)</f>
        <v/>
      </c>
      <c r="BH64" s="60" t="str">
        <f>IF(OR($A64="",$A64="Kérem válasszon!"),"",ViziPartner!$C$74)</f>
        <v/>
      </c>
      <c r="BI64" s="60" t="str">
        <f t="shared" si="7"/>
        <v/>
      </c>
      <c r="BJ64" s="60" t="str">
        <f t="shared" si="8"/>
        <v/>
      </c>
      <c r="BK64" s="60" t="str">
        <f t="shared" si="9"/>
        <v/>
      </c>
    </row>
    <row r="65" spans="4:63" ht="15.75">
      <c r="D65" s="69"/>
      <c r="F65" s="60" t="str">
        <f t="shared" si="0"/>
        <v/>
      </c>
      <c r="G65" s="60" t="str">
        <f t="shared" si="1"/>
        <v/>
      </c>
      <c r="H65" s="103" t="str">
        <f t="shared" si="10"/>
        <v/>
      </c>
      <c r="I65" s="103" t="str">
        <f t="shared" si="11"/>
        <v/>
      </c>
      <c r="J65" s="104" t="str">
        <f t="shared" si="2"/>
        <v/>
      </c>
      <c r="L65" s="107"/>
      <c r="X65" s="60" t="str">
        <f t="shared" si="12"/>
        <v/>
      </c>
      <c r="Z65" s="118"/>
      <c r="AA65" s="120"/>
      <c r="AD65" s="60" t="str">
        <f t="shared" si="3"/>
        <v/>
      </c>
      <c r="AE65" s="60" t="str">
        <f t="shared" si="4"/>
        <v/>
      </c>
      <c r="AF65" s="60" t="str">
        <f t="shared" si="5"/>
        <v/>
      </c>
      <c r="AG65" s="60" t="str">
        <f t="shared" si="6"/>
        <v/>
      </c>
      <c r="BE65" s="60" t="str">
        <f>IF(OR($A65="",$A65="Kérem válasszon!"),"",ViziPartner!$C$9)</f>
        <v/>
      </c>
      <c r="BF65" s="60" t="str">
        <f>IF(OR($A65="",$A65="Kérem válasszon!"),"",ViziPartner!$C$8)</f>
        <v/>
      </c>
      <c r="BG65" s="60" t="str">
        <f>IF(OR($A65="",$A65="Kérem válasszon!"),"",ViziPartner!$C$73)</f>
        <v/>
      </c>
      <c r="BH65" s="60" t="str">
        <f>IF(OR($A65="",$A65="Kérem válasszon!"),"",ViziPartner!$C$74)</f>
        <v/>
      </c>
      <c r="BI65" s="60" t="str">
        <f t="shared" si="7"/>
        <v/>
      </c>
      <c r="BJ65" s="60" t="str">
        <f t="shared" si="8"/>
        <v/>
      </c>
      <c r="BK65" s="60" t="str">
        <f t="shared" si="9"/>
        <v/>
      </c>
    </row>
    <row r="66" spans="4:63" ht="15.75">
      <c r="D66" s="69"/>
      <c r="F66" s="60" t="str">
        <f t="shared" ref="F66:F129" si="13">IFERROR(VLOOKUP($E66,Kedvezmény,3),"")</f>
        <v/>
      </c>
      <c r="G66" s="60" t="str">
        <f t="shared" ref="G66:G129" si="14">IFERROR(VLOOKUP($E66,Kedvezmény,2),"")</f>
        <v/>
      </c>
      <c r="H66" s="103" t="str">
        <f t="shared" si="10"/>
        <v/>
      </c>
      <c r="I66" s="103" t="str">
        <f t="shared" si="11"/>
        <v/>
      </c>
      <c r="J66" s="104" t="str">
        <f t="shared" ref="J66:J129" si="15">IF(OR($A66="",$A66="Kérem válasszon!"),"",IF($I66&gt;$H66,$I66-$H66,365-($H66-$I66)))</f>
        <v/>
      </c>
      <c r="L66" s="107"/>
      <c r="X66" s="60" t="str">
        <f t="shared" si="12"/>
        <v/>
      </c>
      <c r="Z66" s="118"/>
      <c r="AA66" s="120"/>
      <c r="AD66" s="60" t="str">
        <f t="shared" ref="AD66:AD129" si="16">IFERROR(VLOOKUP($AC66,BerTábla,2,0),"")</f>
        <v/>
      </c>
      <c r="AE66" s="60" t="str">
        <f t="shared" ref="AE66:AE129" si="17">IFERROR(VLOOKUP($AC66,BerTábla,3,0),"")</f>
        <v/>
      </c>
      <c r="AF66" s="60" t="str">
        <f t="shared" ref="AF66:AF129" si="18">IFERROR(VLOOKUP($AC66,BerTábla,4,0),"")</f>
        <v/>
      </c>
      <c r="AG66" s="60" t="str">
        <f t="shared" si="6"/>
        <v/>
      </c>
      <c r="BE66" s="60" t="str">
        <f>IF(OR($A66="",$A66="Kérem válasszon!"),"",ViziPartner!$C$9)</f>
        <v/>
      </c>
      <c r="BF66" s="60" t="str">
        <f>IF(OR($A66="",$A66="Kérem válasszon!"),"",ViziPartner!$C$8)</f>
        <v/>
      </c>
      <c r="BG66" s="60" t="str">
        <f>IF(OR($A66="",$A66="Kérem válasszon!"),"",ViziPartner!$C$73)</f>
        <v/>
      </c>
      <c r="BH66" s="60" t="str">
        <f>IF(OR($A66="",$A66="Kérem válasszon!"),"",ViziPartner!$C$74)</f>
        <v/>
      </c>
      <c r="BI66" s="60" t="str">
        <f t="shared" si="7"/>
        <v/>
      </c>
      <c r="BJ66" s="60" t="str">
        <f t="shared" si="8"/>
        <v/>
      </c>
      <c r="BK66" s="60" t="str">
        <f t="shared" si="9"/>
        <v/>
      </c>
    </row>
    <row r="67" spans="4:63" ht="15.75">
      <c r="D67" s="69"/>
      <c r="F67" s="60" t="str">
        <f t="shared" si="13"/>
        <v/>
      </c>
      <c r="G67" s="60" t="str">
        <f t="shared" si="14"/>
        <v/>
      </c>
      <c r="H67" s="103" t="str">
        <f t="shared" si="10"/>
        <v/>
      </c>
      <c r="I67" s="103" t="str">
        <f t="shared" si="11"/>
        <v/>
      </c>
      <c r="J67" s="104" t="str">
        <f t="shared" si="15"/>
        <v/>
      </c>
      <c r="L67" s="107"/>
      <c r="X67" s="60" t="str">
        <f t="shared" si="12"/>
        <v/>
      </c>
      <c r="Z67" s="118"/>
      <c r="AA67" s="120"/>
      <c r="AD67" s="60" t="str">
        <f t="shared" si="16"/>
        <v/>
      </c>
      <c r="AE67" s="60" t="str">
        <f t="shared" si="17"/>
        <v/>
      </c>
      <c r="AF67" s="60" t="str">
        <f t="shared" si="18"/>
        <v/>
      </c>
      <c r="AG67" s="60" t="str">
        <f t="shared" ref="AG67:AG130" si="19">IF(OR($M67="",$M67="Kérem válasszon!"),"","Üzemelő")</f>
        <v/>
      </c>
      <c r="BE67" s="60" t="str">
        <f>IF(OR($A67="",$A67="Kérem válasszon!"),"",ViziPartner!$C$9)</f>
        <v/>
      </c>
      <c r="BF67" s="60" t="str">
        <f>IF(OR($A67="",$A67="Kérem válasszon!"),"",ViziPartner!$C$8)</f>
        <v/>
      </c>
      <c r="BG67" s="60" t="str">
        <f>IF(OR($A67="",$A67="Kérem válasszon!"),"",ViziPartner!$C$73)</f>
        <v/>
      </c>
      <c r="BH67" s="60" t="str">
        <f>IF(OR($A67="",$A67="Kérem válasszon!"),"",ViziPartner!$C$74)</f>
        <v/>
      </c>
      <c r="BI67" s="60" t="str">
        <f t="shared" ref="BI67:BI130" si="20">IF(OR(AL67&lt;&gt;"",AM67&lt;&gt;"",AO67&lt;&gt;"",AP67&lt;&gt;""),1,"")</f>
        <v/>
      </c>
      <c r="BJ67" s="60" t="str">
        <f t="shared" ref="BJ67:BJ130" si="21">IF(OR(,AR67&lt;&gt;"",AS67&lt;&gt;"",AU67&lt;&gt;"",AV67&lt;&gt;""),1,"")</f>
        <v/>
      </c>
      <c r="BK67" s="60" t="str">
        <f t="shared" ref="BK67:BK130" si="22">IF(OR(,AX67&lt;&gt;"",AY67&lt;&gt;"",BA67&lt;&gt;"",BB67&lt;&gt;""),1,"")</f>
        <v/>
      </c>
    </row>
    <row r="68" spans="4:63" ht="15.75">
      <c r="D68" s="69"/>
      <c r="F68" s="60" t="str">
        <f t="shared" si="13"/>
        <v/>
      </c>
      <c r="G68" s="60" t="str">
        <f t="shared" si="14"/>
        <v/>
      </c>
      <c r="H68" s="103" t="str">
        <f t="shared" ref="H68:H131" si="23">IF(AND($A68&lt;&gt;"",$A68&lt;&gt;"kérem válasszon!"),"01.01","")</f>
        <v/>
      </c>
      <c r="I68" s="103" t="str">
        <f t="shared" ref="I68:I131" si="24">IF(AND($A68&lt;&gt;"",$A68&lt;&gt;"kérem válasszon!"),"12.31","")</f>
        <v/>
      </c>
      <c r="J68" s="104" t="str">
        <f t="shared" si="15"/>
        <v/>
      </c>
      <c r="L68" s="107"/>
      <c r="X68" s="60" t="str">
        <f t="shared" si="12"/>
        <v/>
      </c>
      <c r="Z68" s="118"/>
      <c r="AA68" s="120"/>
      <c r="AD68" s="60" t="str">
        <f t="shared" si="16"/>
        <v/>
      </c>
      <c r="AE68" s="60" t="str">
        <f t="shared" si="17"/>
        <v/>
      </c>
      <c r="AF68" s="60" t="str">
        <f t="shared" si="18"/>
        <v/>
      </c>
      <c r="AG68" s="60" t="str">
        <f t="shared" si="19"/>
        <v/>
      </c>
      <c r="BE68" s="60" t="str">
        <f>IF(OR($A68="",$A68="Kérem válasszon!"),"",ViziPartner!$C$9)</f>
        <v/>
      </c>
      <c r="BF68" s="60" t="str">
        <f>IF(OR($A68="",$A68="Kérem válasszon!"),"",ViziPartner!$C$8)</f>
        <v/>
      </c>
      <c r="BG68" s="60" t="str">
        <f>IF(OR($A68="",$A68="Kérem válasszon!"),"",ViziPartner!$C$73)</f>
        <v/>
      </c>
      <c r="BH68" s="60" t="str">
        <f>IF(OR($A68="",$A68="Kérem válasszon!"),"",ViziPartner!$C$74)</f>
        <v/>
      </c>
      <c r="BI68" s="60" t="str">
        <f t="shared" si="20"/>
        <v/>
      </c>
      <c r="BJ68" s="60" t="str">
        <f t="shared" si="21"/>
        <v/>
      </c>
      <c r="BK68" s="60" t="str">
        <f t="shared" si="22"/>
        <v/>
      </c>
    </row>
    <row r="69" spans="4:63" ht="15.75">
      <c r="D69" s="69"/>
      <c r="F69" s="60" t="str">
        <f t="shared" si="13"/>
        <v/>
      </c>
      <c r="G69" s="60" t="str">
        <f t="shared" si="14"/>
        <v/>
      </c>
      <c r="H69" s="103" t="str">
        <f t="shared" si="23"/>
        <v/>
      </c>
      <c r="I69" s="103" t="str">
        <f t="shared" si="24"/>
        <v/>
      </c>
      <c r="J69" s="104" t="str">
        <f t="shared" si="15"/>
        <v/>
      </c>
      <c r="L69" s="107"/>
      <c r="X69" s="60" t="str">
        <f t="shared" si="12"/>
        <v/>
      </c>
      <c r="Z69" s="118"/>
      <c r="AA69" s="120"/>
      <c r="AD69" s="60" t="str">
        <f t="shared" si="16"/>
        <v/>
      </c>
      <c r="AE69" s="60" t="str">
        <f t="shared" si="17"/>
        <v/>
      </c>
      <c r="AF69" s="60" t="str">
        <f t="shared" si="18"/>
        <v/>
      </c>
      <c r="AG69" s="60" t="str">
        <f t="shared" si="19"/>
        <v/>
      </c>
      <c r="BE69" s="60" t="str">
        <f>IF(OR($A69="",$A69="Kérem válasszon!"),"",ViziPartner!$C$9)</f>
        <v/>
      </c>
      <c r="BF69" s="60" t="str">
        <f>IF(OR($A69="",$A69="Kérem válasszon!"),"",ViziPartner!$C$8)</f>
        <v/>
      </c>
      <c r="BG69" s="60" t="str">
        <f>IF(OR($A69="",$A69="Kérem válasszon!"),"",ViziPartner!$C$73)</f>
        <v/>
      </c>
      <c r="BH69" s="60" t="str">
        <f>IF(OR($A69="",$A69="Kérem válasszon!"),"",ViziPartner!$C$74)</f>
        <v/>
      </c>
      <c r="BI69" s="60" t="str">
        <f t="shared" si="20"/>
        <v/>
      </c>
      <c r="BJ69" s="60" t="str">
        <f t="shared" si="21"/>
        <v/>
      </c>
      <c r="BK69" s="60" t="str">
        <f t="shared" si="22"/>
        <v/>
      </c>
    </row>
    <row r="70" spans="4:63" ht="15.75">
      <c r="D70" s="69"/>
      <c r="F70" s="60" t="str">
        <f t="shared" si="13"/>
        <v/>
      </c>
      <c r="G70" s="60" t="str">
        <f t="shared" si="14"/>
        <v/>
      </c>
      <c r="H70" s="103" t="str">
        <f t="shared" si="23"/>
        <v/>
      </c>
      <c r="I70" s="103" t="str">
        <f t="shared" si="24"/>
        <v/>
      </c>
      <c r="J70" s="104" t="str">
        <f t="shared" si="15"/>
        <v/>
      </c>
      <c r="L70" s="107"/>
      <c r="X70" s="60" t="str">
        <f t="shared" ref="X70:X133" si="25">IF($C70&lt;&gt;"","V","")</f>
        <v/>
      </c>
      <c r="Z70" s="118"/>
      <c r="AA70" s="120"/>
      <c r="AD70" s="60" t="str">
        <f t="shared" si="16"/>
        <v/>
      </c>
      <c r="AE70" s="60" t="str">
        <f t="shared" si="17"/>
        <v/>
      </c>
      <c r="AF70" s="60" t="str">
        <f t="shared" si="18"/>
        <v/>
      </c>
      <c r="AG70" s="60" t="str">
        <f t="shared" si="19"/>
        <v/>
      </c>
      <c r="BE70" s="60" t="str">
        <f>IF(OR($A70="",$A70="Kérem válasszon!"),"",ViziPartner!$C$9)</f>
        <v/>
      </c>
      <c r="BF70" s="60" t="str">
        <f>IF(OR($A70="",$A70="Kérem válasszon!"),"",ViziPartner!$C$8)</f>
        <v/>
      </c>
      <c r="BG70" s="60" t="str">
        <f>IF(OR($A70="",$A70="Kérem válasszon!"),"",ViziPartner!$C$73)</f>
        <v/>
      </c>
      <c r="BH70" s="60" t="str">
        <f>IF(OR($A70="",$A70="Kérem válasszon!"),"",ViziPartner!$C$74)</f>
        <v/>
      </c>
      <c r="BI70" s="60" t="str">
        <f t="shared" si="20"/>
        <v/>
      </c>
      <c r="BJ70" s="60" t="str">
        <f t="shared" si="21"/>
        <v/>
      </c>
      <c r="BK70" s="60" t="str">
        <f t="shared" si="22"/>
        <v/>
      </c>
    </row>
    <row r="71" spans="4:63" ht="15.75">
      <c r="D71" s="69"/>
      <c r="F71" s="60" t="str">
        <f t="shared" si="13"/>
        <v/>
      </c>
      <c r="G71" s="60" t="str">
        <f t="shared" si="14"/>
        <v/>
      </c>
      <c r="H71" s="103" t="str">
        <f t="shared" si="23"/>
        <v/>
      </c>
      <c r="I71" s="103" t="str">
        <f t="shared" si="24"/>
        <v/>
      </c>
      <c r="J71" s="104" t="str">
        <f t="shared" si="15"/>
        <v/>
      </c>
      <c r="L71" s="107"/>
      <c r="X71" s="60" t="str">
        <f t="shared" si="25"/>
        <v/>
      </c>
      <c r="Z71" s="118"/>
      <c r="AA71" s="120"/>
      <c r="AD71" s="60" t="str">
        <f t="shared" si="16"/>
        <v/>
      </c>
      <c r="AE71" s="60" t="str">
        <f t="shared" si="17"/>
        <v/>
      </c>
      <c r="AF71" s="60" t="str">
        <f t="shared" si="18"/>
        <v/>
      </c>
      <c r="AG71" s="60" t="str">
        <f t="shared" si="19"/>
        <v/>
      </c>
      <c r="BE71" s="60" t="str">
        <f>IF(OR($A71="",$A71="Kérem válasszon!"),"",ViziPartner!$C$9)</f>
        <v/>
      </c>
      <c r="BF71" s="60" t="str">
        <f>IF(OR($A71="",$A71="Kérem válasszon!"),"",ViziPartner!$C$8)</f>
        <v/>
      </c>
      <c r="BG71" s="60" t="str">
        <f>IF(OR($A71="",$A71="Kérem válasszon!"),"",ViziPartner!$C$73)</f>
        <v/>
      </c>
      <c r="BH71" s="60" t="str">
        <f>IF(OR($A71="",$A71="Kérem válasszon!"),"",ViziPartner!$C$74)</f>
        <v/>
      </c>
      <c r="BI71" s="60" t="str">
        <f t="shared" si="20"/>
        <v/>
      </c>
      <c r="BJ71" s="60" t="str">
        <f t="shared" si="21"/>
        <v/>
      </c>
      <c r="BK71" s="60" t="str">
        <f t="shared" si="22"/>
        <v/>
      </c>
    </row>
    <row r="72" spans="4:63" ht="15.75">
      <c r="D72" s="69"/>
      <c r="F72" s="60" t="str">
        <f t="shared" si="13"/>
        <v/>
      </c>
      <c r="G72" s="60" t="str">
        <f t="shared" si="14"/>
        <v/>
      </c>
      <c r="H72" s="103" t="str">
        <f t="shared" si="23"/>
        <v/>
      </c>
      <c r="I72" s="103" t="str">
        <f t="shared" si="24"/>
        <v/>
      </c>
      <c r="J72" s="104" t="str">
        <f t="shared" si="15"/>
        <v/>
      </c>
      <c r="L72" s="107"/>
      <c r="X72" s="60" t="str">
        <f t="shared" si="25"/>
        <v/>
      </c>
      <c r="Z72" s="118"/>
      <c r="AA72" s="120"/>
      <c r="AD72" s="60" t="str">
        <f t="shared" si="16"/>
        <v/>
      </c>
      <c r="AE72" s="60" t="str">
        <f t="shared" si="17"/>
        <v/>
      </c>
      <c r="AF72" s="60" t="str">
        <f t="shared" si="18"/>
        <v/>
      </c>
      <c r="AG72" s="60" t="str">
        <f t="shared" si="19"/>
        <v/>
      </c>
      <c r="BE72" s="60" t="str">
        <f>IF(OR($A72="",$A72="Kérem válasszon!"),"",ViziPartner!$C$9)</f>
        <v/>
      </c>
      <c r="BF72" s="60" t="str">
        <f>IF(OR($A72="",$A72="Kérem válasszon!"),"",ViziPartner!$C$8)</f>
        <v/>
      </c>
      <c r="BG72" s="60" t="str">
        <f>IF(OR($A72="",$A72="Kérem válasszon!"),"",ViziPartner!$C$73)</f>
        <v/>
      </c>
      <c r="BH72" s="60" t="str">
        <f>IF(OR($A72="",$A72="Kérem válasszon!"),"",ViziPartner!$C$74)</f>
        <v/>
      </c>
      <c r="BI72" s="60" t="str">
        <f t="shared" si="20"/>
        <v/>
      </c>
      <c r="BJ72" s="60" t="str">
        <f t="shared" si="21"/>
        <v/>
      </c>
      <c r="BK72" s="60" t="str">
        <f t="shared" si="22"/>
        <v/>
      </c>
    </row>
    <row r="73" spans="4:63" ht="15.75">
      <c r="D73" s="69"/>
      <c r="F73" s="60" t="str">
        <f t="shared" si="13"/>
        <v/>
      </c>
      <c r="G73" s="60" t="str">
        <f t="shared" si="14"/>
        <v/>
      </c>
      <c r="H73" s="103" t="str">
        <f t="shared" si="23"/>
        <v/>
      </c>
      <c r="I73" s="103" t="str">
        <f t="shared" si="24"/>
        <v/>
      </c>
      <c r="J73" s="104" t="str">
        <f t="shared" si="15"/>
        <v/>
      </c>
      <c r="L73" s="107"/>
      <c r="X73" s="60" t="str">
        <f t="shared" si="25"/>
        <v/>
      </c>
      <c r="Z73" s="118"/>
      <c r="AA73" s="120"/>
      <c r="AD73" s="60" t="str">
        <f t="shared" si="16"/>
        <v/>
      </c>
      <c r="AE73" s="60" t="str">
        <f t="shared" si="17"/>
        <v/>
      </c>
      <c r="AF73" s="60" t="str">
        <f t="shared" si="18"/>
        <v/>
      </c>
      <c r="AG73" s="60" t="str">
        <f t="shared" si="19"/>
        <v/>
      </c>
      <c r="BE73" s="60" t="str">
        <f>IF(OR($A73="",$A73="Kérem válasszon!"),"",ViziPartner!$C$9)</f>
        <v/>
      </c>
      <c r="BF73" s="60" t="str">
        <f>IF(OR($A73="",$A73="Kérem válasszon!"),"",ViziPartner!$C$8)</f>
        <v/>
      </c>
      <c r="BG73" s="60" t="str">
        <f>IF(OR($A73="",$A73="Kérem válasszon!"),"",ViziPartner!$C$73)</f>
        <v/>
      </c>
      <c r="BH73" s="60" t="str">
        <f>IF(OR($A73="",$A73="Kérem válasszon!"),"",ViziPartner!$C$74)</f>
        <v/>
      </c>
      <c r="BI73" s="60" t="str">
        <f t="shared" si="20"/>
        <v/>
      </c>
      <c r="BJ73" s="60" t="str">
        <f t="shared" si="21"/>
        <v/>
      </c>
      <c r="BK73" s="60" t="str">
        <f t="shared" si="22"/>
        <v/>
      </c>
    </row>
    <row r="74" spans="4:63" ht="15.75">
      <c r="D74" s="69"/>
      <c r="F74" s="60" t="str">
        <f t="shared" si="13"/>
        <v/>
      </c>
      <c r="G74" s="60" t="str">
        <f t="shared" si="14"/>
        <v/>
      </c>
      <c r="H74" s="103" t="str">
        <f t="shared" si="23"/>
        <v/>
      </c>
      <c r="I74" s="103" t="str">
        <f t="shared" si="24"/>
        <v/>
      </c>
      <c r="J74" s="104" t="str">
        <f t="shared" si="15"/>
        <v/>
      </c>
      <c r="L74" s="107"/>
      <c r="X74" s="60" t="str">
        <f t="shared" si="25"/>
        <v/>
      </c>
      <c r="Z74" s="118"/>
      <c r="AA74" s="120"/>
      <c r="AD74" s="60" t="str">
        <f t="shared" si="16"/>
        <v/>
      </c>
      <c r="AE74" s="60" t="str">
        <f t="shared" si="17"/>
        <v/>
      </c>
      <c r="AF74" s="60" t="str">
        <f t="shared" si="18"/>
        <v/>
      </c>
      <c r="AG74" s="60" t="str">
        <f t="shared" si="19"/>
        <v/>
      </c>
      <c r="BE74" s="60" t="str">
        <f>IF(OR($A74="",$A74="Kérem válasszon!"),"",ViziPartner!$C$9)</f>
        <v/>
      </c>
      <c r="BF74" s="60" t="str">
        <f>IF(OR($A74="",$A74="Kérem válasszon!"),"",ViziPartner!$C$8)</f>
        <v/>
      </c>
      <c r="BG74" s="60" t="str">
        <f>IF(OR($A74="",$A74="Kérem válasszon!"),"",ViziPartner!$C$73)</f>
        <v/>
      </c>
      <c r="BH74" s="60" t="str">
        <f>IF(OR($A74="",$A74="Kérem válasszon!"),"",ViziPartner!$C$74)</f>
        <v/>
      </c>
      <c r="BI74" s="60" t="str">
        <f t="shared" si="20"/>
        <v/>
      </c>
      <c r="BJ74" s="60" t="str">
        <f t="shared" si="21"/>
        <v/>
      </c>
      <c r="BK74" s="60" t="str">
        <f t="shared" si="22"/>
        <v/>
      </c>
    </row>
    <row r="75" spans="4:63" ht="15.75">
      <c r="D75" s="69"/>
      <c r="F75" s="60" t="str">
        <f t="shared" si="13"/>
        <v/>
      </c>
      <c r="G75" s="60" t="str">
        <f t="shared" si="14"/>
        <v/>
      </c>
      <c r="H75" s="103" t="str">
        <f t="shared" si="23"/>
        <v/>
      </c>
      <c r="I75" s="103" t="str">
        <f t="shared" si="24"/>
        <v/>
      </c>
      <c r="J75" s="104" t="str">
        <f t="shared" si="15"/>
        <v/>
      </c>
      <c r="L75" s="107"/>
      <c r="X75" s="60" t="str">
        <f t="shared" si="25"/>
        <v/>
      </c>
      <c r="Z75" s="118"/>
      <c r="AA75" s="120"/>
      <c r="AD75" s="60" t="str">
        <f t="shared" si="16"/>
        <v/>
      </c>
      <c r="AE75" s="60" t="str">
        <f t="shared" si="17"/>
        <v/>
      </c>
      <c r="AF75" s="60" t="str">
        <f t="shared" si="18"/>
        <v/>
      </c>
      <c r="AG75" s="60" t="str">
        <f t="shared" si="19"/>
        <v/>
      </c>
      <c r="BE75" s="60" t="str">
        <f>IF(OR($A75="",$A75="Kérem válasszon!"),"",ViziPartner!$C$9)</f>
        <v/>
      </c>
      <c r="BF75" s="60" t="str">
        <f>IF(OR($A75="",$A75="Kérem válasszon!"),"",ViziPartner!$C$8)</f>
        <v/>
      </c>
      <c r="BG75" s="60" t="str">
        <f>IF(OR($A75="",$A75="Kérem válasszon!"),"",ViziPartner!$C$73)</f>
        <v/>
      </c>
      <c r="BH75" s="60" t="str">
        <f>IF(OR($A75="",$A75="Kérem válasszon!"),"",ViziPartner!$C$74)</f>
        <v/>
      </c>
      <c r="BI75" s="60" t="str">
        <f t="shared" si="20"/>
        <v/>
      </c>
      <c r="BJ75" s="60" t="str">
        <f t="shared" si="21"/>
        <v/>
      </c>
      <c r="BK75" s="60" t="str">
        <f t="shared" si="22"/>
        <v/>
      </c>
    </row>
    <row r="76" spans="4:63" ht="15.75">
      <c r="D76" s="69"/>
      <c r="F76" s="60" t="str">
        <f t="shared" si="13"/>
        <v/>
      </c>
      <c r="G76" s="60" t="str">
        <f t="shared" si="14"/>
        <v/>
      </c>
      <c r="H76" s="103" t="str">
        <f t="shared" si="23"/>
        <v/>
      </c>
      <c r="I76" s="103" t="str">
        <f t="shared" si="24"/>
        <v/>
      </c>
      <c r="J76" s="104" t="str">
        <f t="shared" si="15"/>
        <v/>
      </c>
      <c r="L76" s="107"/>
      <c r="X76" s="60" t="str">
        <f t="shared" si="25"/>
        <v/>
      </c>
      <c r="Z76" s="118"/>
      <c r="AA76" s="120"/>
      <c r="AD76" s="60" t="str">
        <f t="shared" si="16"/>
        <v/>
      </c>
      <c r="AE76" s="60" t="str">
        <f t="shared" si="17"/>
        <v/>
      </c>
      <c r="AF76" s="60" t="str">
        <f t="shared" si="18"/>
        <v/>
      </c>
      <c r="AG76" s="60" t="str">
        <f t="shared" si="19"/>
        <v/>
      </c>
      <c r="BE76" s="60" t="str">
        <f>IF(OR($A76="",$A76="Kérem válasszon!"),"",ViziPartner!$C$9)</f>
        <v/>
      </c>
      <c r="BF76" s="60" t="str">
        <f>IF(OR($A76="",$A76="Kérem válasszon!"),"",ViziPartner!$C$8)</f>
        <v/>
      </c>
      <c r="BG76" s="60" t="str">
        <f>IF(OR($A76="",$A76="Kérem válasszon!"),"",ViziPartner!$C$73)</f>
        <v/>
      </c>
      <c r="BH76" s="60" t="str">
        <f>IF(OR($A76="",$A76="Kérem válasszon!"),"",ViziPartner!$C$74)</f>
        <v/>
      </c>
      <c r="BI76" s="60" t="str">
        <f t="shared" si="20"/>
        <v/>
      </c>
      <c r="BJ76" s="60" t="str">
        <f t="shared" si="21"/>
        <v/>
      </c>
      <c r="BK76" s="60" t="str">
        <f t="shared" si="22"/>
        <v/>
      </c>
    </row>
    <row r="77" spans="4:63" ht="15.75">
      <c r="D77" s="69"/>
      <c r="F77" s="60" t="str">
        <f t="shared" si="13"/>
        <v/>
      </c>
      <c r="G77" s="60" t="str">
        <f t="shared" si="14"/>
        <v/>
      </c>
      <c r="H77" s="103" t="str">
        <f t="shared" si="23"/>
        <v/>
      </c>
      <c r="I77" s="103" t="str">
        <f t="shared" si="24"/>
        <v/>
      </c>
      <c r="J77" s="104" t="str">
        <f t="shared" si="15"/>
        <v/>
      </c>
      <c r="L77" s="107"/>
      <c r="X77" s="60" t="str">
        <f t="shared" si="25"/>
        <v/>
      </c>
      <c r="Z77" s="118"/>
      <c r="AA77" s="120"/>
      <c r="AD77" s="60" t="str">
        <f t="shared" si="16"/>
        <v/>
      </c>
      <c r="AE77" s="60" t="str">
        <f t="shared" si="17"/>
        <v/>
      </c>
      <c r="AF77" s="60" t="str">
        <f t="shared" si="18"/>
        <v/>
      </c>
      <c r="AG77" s="60" t="str">
        <f t="shared" si="19"/>
        <v/>
      </c>
      <c r="BE77" s="60" t="str">
        <f>IF(OR($A77="",$A77="Kérem válasszon!"),"",ViziPartner!$C$9)</f>
        <v/>
      </c>
      <c r="BF77" s="60" t="str">
        <f>IF(OR($A77="",$A77="Kérem válasszon!"),"",ViziPartner!$C$8)</f>
        <v/>
      </c>
      <c r="BG77" s="60" t="str">
        <f>IF(OR($A77="",$A77="Kérem válasszon!"),"",ViziPartner!$C$73)</f>
        <v/>
      </c>
      <c r="BH77" s="60" t="str">
        <f>IF(OR($A77="",$A77="Kérem válasszon!"),"",ViziPartner!$C$74)</f>
        <v/>
      </c>
      <c r="BI77" s="60" t="str">
        <f t="shared" si="20"/>
        <v/>
      </c>
      <c r="BJ77" s="60" t="str">
        <f t="shared" si="21"/>
        <v/>
      </c>
      <c r="BK77" s="60" t="str">
        <f t="shared" si="22"/>
        <v/>
      </c>
    </row>
    <row r="78" spans="4:63" ht="15.75">
      <c r="D78" s="69"/>
      <c r="F78" s="60" t="str">
        <f t="shared" si="13"/>
        <v/>
      </c>
      <c r="G78" s="60" t="str">
        <f t="shared" si="14"/>
        <v/>
      </c>
      <c r="H78" s="103" t="str">
        <f t="shared" si="23"/>
        <v/>
      </c>
      <c r="I78" s="103" t="str">
        <f t="shared" si="24"/>
        <v/>
      </c>
      <c r="J78" s="104" t="str">
        <f t="shared" si="15"/>
        <v/>
      </c>
      <c r="L78" s="107"/>
      <c r="X78" s="60" t="str">
        <f t="shared" si="25"/>
        <v/>
      </c>
      <c r="Z78" s="118"/>
      <c r="AA78" s="120"/>
      <c r="AD78" s="60" t="str">
        <f t="shared" si="16"/>
        <v/>
      </c>
      <c r="AE78" s="60" t="str">
        <f t="shared" si="17"/>
        <v/>
      </c>
      <c r="AF78" s="60" t="str">
        <f t="shared" si="18"/>
        <v/>
      </c>
      <c r="AG78" s="60" t="str">
        <f t="shared" si="19"/>
        <v/>
      </c>
      <c r="BE78" s="60" t="str">
        <f>IF(OR($A78="",$A78="Kérem válasszon!"),"",ViziPartner!$C$9)</f>
        <v/>
      </c>
      <c r="BF78" s="60" t="str">
        <f>IF(OR($A78="",$A78="Kérem válasszon!"),"",ViziPartner!$C$8)</f>
        <v/>
      </c>
      <c r="BG78" s="60" t="str">
        <f>IF(OR($A78="",$A78="Kérem válasszon!"),"",ViziPartner!$C$73)</f>
        <v/>
      </c>
      <c r="BH78" s="60" t="str">
        <f>IF(OR($A78="",$A78="Kérem válasszon!"),"",ViziPartner!$C$74)</f>
        <v/>
      </c>
      <c r="BI78" s="60" t="str">
        <f t="shared" si="20"/>
        <v/>
      </c>
      <c r="BJ78" s="60" t="str">
        <f t="shared" si="21"/>
        <v/>
      </c>
      <c r="BK78" s="60" t="str">
        <f t="shared" si="22"/>
        <v/>
      </c>
    </row>
    <row r="79" spans="4:63" ht="15.75">
      <c r="D79" s="69"/>
      <c r="F79" s="60" t="str">
        <f t="shared" si="13"/>
        <v/>
      </c>
      <c r="G79" s="60" t="str">
        <f t="shared" si="14"/>
        <v/>
      </c>
      <c r="H79" s="103" t="str">
        <f t="shared" si="23"/>
        <v/>
      </c>
      <c r="I79" s="103" t="str">
        <f t="shared" si="24"/>
        <v/>
      </c>
      <c r="J79" s="104" t="str">
        <f t="shared" si="15"/>
        <v/>
      </c>
      <c r="L79" s="107"/>
      <c r="X79" s="60" t="str">
        <f t="shared" si="25"/>
        <v/>
      </c>
      <c r="Z79" s="118"/>
      <c r="AA79" s="120"/>
      <c r="AD79" s="60" t="str">
        <f t="shared" si="16"/>
        <v/>
      </c>
      <c r="AE79" s="60" t="str">
        <f t="shared" si="17"/>
        <v/>
      </c>
      <c r="AF79" s="60" t="str">
        <f t="shared" si="18"/>
        <v/>
      </c>
      <c r="AG79" s="60" t="str">
        <f t="shared" si="19"/>
        <v/>
      </c>
      <c r="BE79" s="60" t="str">
        <f>IF(OR($A79="",$A79="Kérem válasszon!"),"",ViziPartner!$C$9)</f>
        <v/>
      </c>
      <c r="BF79" s="60" t="str">
        <f>IF(OR($A79="",$A79="Kérem válasszon!"),"",ViziPartner!$C$8)</f>
        <v/>
      </c>
      <c r="BG79" s="60" t="str">
        <f>IF(OR($A79="",$A79="Kérem válasszon!"),"",ViziPartner!$C$73)</f>
        <v/>
      </c>
      <c r="BH79" s="60" t="str">
        <f>IF(OR($A79="",$A79="Kérem válasszon!"),"",ViziPartner!$C$74)</f>
        <v/>
      </c>
      <c r="BI79" s="60" t="str">
        <f t="shared" si="20"/>
        <v/>
      </c>
      <c r="BJ79" s="60" t="str">
        <f t="shared" si="21"/>
        <v/>
      </c>
      <c r="BK79" s="60" t="str">
        <f t="shared" si="22"/>
        <v/>
      </c>
    </row>
    <row r="80" spans="4:63" ht="15.75">
      <c r="D80" s="69"/>
      <c r="F80" s="60" t="str">
        <f t="shared" si="13"/>
        <v/>
      </c>
      <c r="G80" s="60" t="str">
        <f t="shared" si="14"/>
        <v/>
      </c>
      <c r="H80" s="103" t="str">
        <f t="shared" si="23"/>
        <v/>
      </c>
      <c r="I80" s="103" t="str">
        <f t="shared" si="24"/>
        <v/>
      </c>
      <c r="J80" s="104" t="str">
        <f t="shared" si="15"/>
        <v/>
      </c>
      <c r="L80" s="107"/>
      <c r="X80" s="60" t="str">
        <f t="shared" si="25"/>
        <v/>
      </c>
      <c r="Z80" s="118"/>
      <c r="AA80" s="120"/>
      <c r="AD80" s="60" t="str">
        <f t="shared" si="16"/>
        <v/>
      </c>
      <c r="AE80" s="60" t="str">
        <f t="shared" si="17"/>
        <v/>
      </c>
      <c r="AF80" s="60" t="str">
        <f t="shared" si="18"/>
        <v/>
      </c>
      <c r="AG80" s="60" t="str">
        <f t="shared" si="19"/>
        <v/>
      </c>
      <c r="BE80" s="60" t="str">
        <f>IF(OR($A80="",$A80="Kérem válasszon!"),"",ViziPartner!$C$9)</f>
        <v/>
      </c>
      <c r="BF80" s="60" t="str">
        <f>IF(OR($A80="",$A80="Kérem válasszon!"),"",ViziPartner!$C$8)</f>
        <v/>
      </c>
      <c r="BG80" s="60" t="str">
        <f>IF(OR($A80="",$A80="Kérem válasszon!"),"",ViziPartner!$C$73)</f>
        <v/>
      </c>
      <c r="BH80" s="60" t="str">
        <f>IF(OR($A80="",$A80="Kérem válasszon!"),"",ViziPartner!$C$74)</f>
        <v/>
      </c>
      <c r="BI80" s="60" t="str">
        <f t="shared" si="20"/>
        <v/>
      </c>
      <c r="BJ80" s="60" t="str">
        <f t="shared" si="21"/>
        <v/>
      </c>
      <c r="BK80" s="60" t="str">
        <f t="shared" si="22"/>
        <v/>
      </c>
    </row>
    <row r="81" spans="4:63" ht="15.75">
      <c r="D81" s="69"/>
      <c r="F81" s="60" t="str">
        <f t="shared" si="13"/>
        <v/>
      </c>
      <c r="G81" s="60" t="str">
        <f t="shared" si="14"/>
        <v/>
      </c>
      <c r="H81" s="103" t="str">
        <f t="shared" si="23"/>
        <v/>
      </c>
      <c r="I81" s="103" t="str">
        <f t="shared" si="24"/>
        <v/>
      </c>
      <c r="J81" s="104" t="str">
        <f t="shared" si="15"/>
        <v/>
      </c>
      <c r="L81" s="107"/>
      <c r="X81" s="60" t="str">
        <f t="shared" si="25"/>
        <v/>
      </c>
      <c r="Z81" s="118"/>
      <c r="AA81" s="120"/>
      <c r="AD81" s="60" t="str">
        <f t="shared" si="16"/>
        <v/>
      </c>
      <c r="AE81" s="60" t="str">
        <f t="shared" si="17"/>
        <v/>
      </c>
      <c r="AF81" s="60" t="str">
        <f t="shared" si="18"/>
        <v/>
      </c>
      <c r="AG81" s="60" t="str">
        <f t="shared" si="19"/>
        <v/>
      </c>
      <c r="BE81" s="60" t="str">
        <f>IF(OR($A81="",$A81="Kérem válasszon!"),"",ViziPartner!$C$9)</f>
        <v/>
      </c>
      <c r="BF81" s="60" t="str">
        <f>IF(OR($A81="",$A81="Kérem válasszon!"),"",ViziPartner!$C$8)</f>
        <v/>
      </c>
      <c r="BG81" s="60" t="str">
        <f>IF(OR($A81="",$A81="Kérem válasszon!"),"",ViziPartner!$C$73)</f>
        <v/>
      </c>
      <c r="BH81" s="60" t="str">
        <f>IF(OR($A81="",$A81="Kérem válasszon!"),"",ViziPartner!$C$74)</f>
        <v/>
      </c>
      <c r="BI81" s="60" t="str">
        <f t="shared" si="20"/>
        <v/>
      </c>
      <c r="BJ81" s="60" t="str">
        <f t="shared" si="21"/>
        <v/>
      </c>
      <c r="BK81" s="60" t="str">
        <f t="shared" si="22"/>
        <v/>
      </c>
    </row>
    <row r="82" spans="4:63" ht="15.75">
      <c r="D82" s="69"/>
      <c r="F82" s="60" t="str">
        <f t="shared" si="13"/>
        <v/>
      </c>
      <c r="G82" s="60" t="str">
        <f t="shared" si="14"/>
        <v/>
      </c>
      <c r="H82" s="103" t="str">
        <f t="shared" si="23"/>
        <v/>
      </c>
      <c r="I82" s="103" t="str">
        <f t="shared" si="24"/>
        <v/>
      </c>
      <c r="J82" s="104" t="str">
        <f t="shared" si="15"/>
        <v/>
      </c>
      <c r="L82" s="107"/>
      <c r="X82" s="60" t="str">
        <f t="shared" si="25"/>
        <v/>
      </c>
      <c r="Z82" s="118"/>
      <c r="AA82" s="120"/>
      <c r="AD82" s="60" t="str">
        <f t="shared" si="16"/>
        <v/>
      </c>
      <c r="AE82" s="60" t="str">
        <f t="shared" si="17"/>
        <v/>
      </c>
      <c r="AF82" s="60" t="str">
        <f t="shared" si="18"/>
        <v/>
      </c>
      <c r="AG82" s="60" t="str">
        <f t="shared" si="19"/>
        <v/>
      </c>
      <c r="BE82" s="60" t="str">
        <f>IF(OR($A82="",$A82="Kérem válasszon!"),"",ViziPartner!$C$9)</f>
        <v/>
      </c>
      <c r="BF82" s="60" t="str">
        <f>IF(OR($A82="",$A82="Kérem válasszon!"),"",ViziPartner!$C$8)</f>
        <v/>
      </c>
      <c r="BG82" s="60" t="str">
        <f>IF(OR($A82="",$A82="Kérem válasszon!"),"",ViziPartner!$C$73)</f>
        <v/>
      </c>
      <c r="BH82" s="60" t="str">
        <f>IF(OR($A82="",$A82="Kérem válasszon!"),"",ViziPartner!$C$74)</f>
        <v/>
      </c>
      <c r="BI82" s="60" t="str">
        <f t="shared" si="20"/>
        <v/>
      </c>
      <c r="BJ82" s="60" t="str">
        <f t="shared" si="21"/>
        <v/>
      </c>
      <c r="BK82" s="60" t="str">
        <f t="shared" si="22"/>
        <v/>
      </c>
    </row>
    <row r="83" spans="4:63" ht="15.75">
      <c r="D83" s="69"/>
      <c r="F83" s="60" t="str">
        <f t="shared" si="13"/>
        <v/>
      </c>
      <c r="G83" s="60" t="str">
        <f t="shared" si="14"/>
        <v/>
      </c>
      <c r="H83" s="103" t="str">
        <f t="shared" si="23"/>
        <v/>
      </c>
      <c r="I83" s="103" t="str">
        <f t="shared" si="24"/>
        <v/>
      </c>
      <c r="J83" s="104" t="str">
        <f t="shared" si="15"/>
        <v/>
      </c>
      <c r="L83" s="107"/>
      <c r="X83" s="60" t="str">
        <f t="shared" si="25"/>
        <v/>
      </c>
      <c r="Z83" s="118"/>
      <c r="AA83" s="120"/>
      <c r="AD83" s="60" t="str">
        <f t="shared" si="16"/>
        <v/>
      </c>
      <c r="AE83" s="60" t="str">
        <f t="shared" si="17"/>
        <v/>
      </c>
      <c r="AF83" s="60" t="str">
        <f t="shared" si="18"/>
        <v/>
      </c>
      <c r="AG83" s="60" t="str">
        <f t="shared" si="19"/>
        <v/>
      </c>
      <c r="BE83" s="60" t="str">
        <f>IF(OR($A83="",$A83="Kérem válasszon!"),"",ViziPartner!$C$9)</f>
        <v/>
      </c>
      <c r="BF83" s="60" t="str">
        <f>IF(OR($A83="",$A83="Kérem válasszon!"),"",ViziPartner!$C$8)</f>
        <v/>
      </c>
      <c r="BG83" s="60" t="str">
        <f>IF(OR($A83="",$A83="Kérem válasszon!"),"",ViziPartner!$C$73)</f>
        <v/>
      </c>
      <c r="BH83" s="60" t="str">
        <f>IF(OR($A83="",$A83="Kérem válasszon!"),"",ViziPartner!$C$74)</f>
        <v/>
      </c>
      <c r="BI83" s="60" t="str">
        <f t="shared" si="20"/>
        <v/>
      </c>
      <c r="BJ83" s="60" t="str">
        <f t="shared" si="21"/>
        <v/>
      </c>
      <c r="BK83" s="60" t="str">
        <f t="shared" si="22"/>
        <v/>
      </c>
    </row>
    <row r="84" spans="4:63" ht="15.75">
      <c r="D84" s="69"/>
      <c r="F84" s="60" t="str">
        <f t="shared" si="13"/>
        <v/>
      </c>
      <c r="G84" s="60" t="str">
        <f t="shared" si="14"/>
        <v/>
      </c>
      <c r="H84" s="103" t="str">
        <f t="shared" si="23"/>
        <v/>
      </c>
      <c r="I84" s="103" t="str">
        <f t="shared" si="24"/>
        <v/>
      </c>
      <c r="J84" s="104" t="str">
        <f t="shared" si="15"/>
        <v/>
      </c>
      <c r="L84" s="107"/>
      <c r="X84" s="60" t="str">
        <f t="shared" si="25"/>
        <v/>
      </c>
      <c r="Z84" s="118"/>
      <c r="AA84" s="120"/>
      <c r="AD84" s="60" t="str">
        <f t="shared" si="16"/>
        <v/>
      </c>
      <c r="AE84" s="60" t="str">
        <f t="shared" si="17"/>
        <v/>
      </c>
      <c r="AF84" s="60" t="str">
        <f t="shared" si="18"/>
        <v/>
      </c>
      <c r="AG84" s="60" t="str">
        <f t="shared" si="19"/>
        <v/>
      </c>
      <c r="BE84" s="60" t="str">
        <f>IF(OR($A84="",$A84="Kérem válasszon!"),"",ViziPartner!$C$9)</f>
        <v/>
      </c>
      <c r="BF84" s="60" t="str">
        <f>IF(OR($A84="",$A84="Kérem válasszon!"),"",ViziPartner!$C$8)</f>
        <v/>
      </c>
      <c r="BG84" s="60" t="str">
        <f>IF(OR($A84="",$A84="Kérem válasszon!"),"",ViziPartner!$C$73)</f>
        <v/>
      </c>
      <c r="BH84" s="60" t="str">
        <f>IF(OR($A84="",$A84="Kérem válasszon!"),"",ViziPartner!$C$74)</f>
        <v/>
      </c>
      <c r="BI84" s="60" t="str">
        <f t="shared" si="20"/>
        <v/>
      </c>
      <c r="BJ84" s="60" t="str">
        <f t="shared" si="21"/>
        <v/>
      </c>
      <c r="BK84" s="60" t="str">
        <f t="shared" si="22"/>
        <v/>
      </c>
    </row>
    <row r="85" spans="4:63" ht="15.75">
      <c r="D85" s="69"/>
      <c r="F85" s="60" t="str">
        <f t="shared" si="13"/>
        <v/>
      </c>
      <c r="G85" s="60" t="str">
        <f t="shared" si="14"/>
        <v/>
      </c>
      <c r="H85" s="103" t="str">
        <f t="shared" si="23"/>
        <v/>
      </c>
      <c r="I85" s="103" t="str">
        <f t="shared" si="24"/>
        <v/>
      </c>
      <c r="J85" s="104" t="str">
        <f t="shared" si="15"/>
        <v/>
      </c>
      <c r="L85" s="107"/>
      <c r="X85" s="60" t="str">
        <f t="shared" si="25"/>
        <v/>
      </c>
      <c r="Z85" s="118"/>
      <c r="AA85" s="120"/>
      <c r="AD85" s="60" t="str">
        <f t="shared" si="16"/>
        <v/>
      </c>
      <c r="AE85" s="60" t="str">
        <f t="shared" si="17"/>
        <v/>
      </c>
      <c r="AF85" s="60" t="str">
        <f t="shared" si="18"/>
        <v/>
      </c>
      <c r="AG85" s="60" t="str">
        <f t="shared" si="19"/>
        <v/>
      </c>
      <c r="BE85" s="60" t="str">
        <f>IF(OR($A85="",$A85="Kérem válasszon!"),"",ViziPartner!$C$9)</f>
        <v/>
      </c>
      <c r="BF85" s="60" t="str">
        <f>IF(OR($A85="",$A85="Kérem válasszon!"),"",ViziPartner!$C$8)</f>
        <v/>
      </c>
      <c r="BG85" s="60" t="str">
        <f>IF(OR($A85="",$A85="Kérem válasszon!"),"",ViziPartner!$C$73)</f>
        <v/>
      </c>
      <c r="BH85" s="60" t="str">
        <f>IF(OR($A85="",$A85="Kérem válasszon!"),"",ViziPartner!$C$74)</f>
        <v/>
      </c>
      <c r="BI85" s="60" t="str">
        <f t="shared" si="20"/>
        <v/>
      </c>
      <c r="BJ85" s="60" t="str">
        <f t="shared" si="21"/>
        <v/>
      </c>
      <c r="BK85" s="60" t="str">
        <f t="shared" si="22"/>
        <v/>
      </c>
    </row>
    <row r="86" spans="4:63" ht="15.75">
      <c r="D86" s="69"/>
      <c r="F86" s="60" t="str">
        <f t="shared" si="13"/>
        <v/>
      </c>
      <c r="G86" s="60" t="str">
        <f t="shared" si="14"/>
        <v/>
      </c>
      <c r="H86" s="103" t="str">
        <f t="shared" si="23"/>
        <v/>
      </c>
      <c r="I86" s="103" t="str">
        <f t="shared" si="24"/>
        <v/>
      </c>
      <c r="J86" s="104" t="str">
        <f t="shared" si="15"/>
        <v/>
      </c>
      <c r="L86" s="107"/>
      <c r="X86" s="60" t="str">
        <f t="shared" si="25"/>
        <v/>
      </c>
      <c r="Z86" s="118"/>
      <c r="AA86" s="120"/>
      <c r="AD86" s="60" t="str">
        <f t="shared" si="16"/>
        <v/>
      </c>
      <c r="AE86" s="60" t="str">
        <f t="shared" si="17"/>
        <v/>
      </c>
      <c r="AF86" s="60" t="str">
        <f t="shared" si="18"/>
        <v/>
      </c>
      <c r="AG86" s="60" t="str">
        <f t="shared" si="19"/>
        <v/>
      </c>
      <c r="BE86" s="60" t="str">
        <f>IF(OR($A86="",$A86="Kérem válasszon!"),"",ViziPartner!$C$9)</f>
        <v/>
      </c>
      <c r="BF86" s="60" t="str">
        <f>IF(OR($A86="",$A86="Kérem válasszon!"),"",ViziPartner!$C$8)</f>
        <v/>
      </c>
      <c r="BG86" s="60" t="str">
        <f>IF(OR($A86="",$A86="Kérem válasszon!"),"",ViziPartner!$C$73)</f>
        <v/>
      </c>
      <c r="BH86" s="60" t="str">
        <f>IF(OR($A86="",$A86="Kérem válasszon!"),"",ViziPartner!$C$74)</f>
        <v/>
      </c>
      <c r="BI86" s="60" t="str">
        <f t="shared" si="20"/>
        <v/>
      </c>
      <c r="BJ86" s="60" t="str">
        <f t="shared" si="21"/>
        <v/>
      </c>
      <c r="BK86" s="60" t="str">
        <f t="shared" si="22"/>
        <v/>
      </c>
    </row>
    <row r="87" spans="4:63" ht="15.75">
      <c r="D87" s="69"/>
      <c r="F87" s="60" t="str">
        <f t="shared" si="13"/>
        <v/>
      </c>
      <c r="G87" s="60" t="str">
        <f t="shared" si="14"/>
        <v/>
      </c>
      <c r="H87" s="103" t="str">
        <f t="shared" si="23"/>
        <v/>
      </c>
      <c r="I87" s="103" t="str">
        <f t="shared" si="24"/>
        <v/>
      </c>
      <c r="J87" s="104" t="str">
        <f t="shared" si="15"/>
        <v/>
      </c>
      <c r="L87" s="107"/>
      <c r="X87" s="60" t="str">
        <f t="shared" si="25"/>
        <v/>
      </c>
      <c r="Z87" s="118"/>
      <c r="AA87" s="120"/>
      <c r="AD87" s="60" t="str">
        <f t="shared" si="16"/>
        <v/>
      </c>
      <c r="AE87" s="60" t="str">
        <f t="shared" si="17"/>
        <v/>
      </c>
      <c r="AF87" s="60" t="str">
        <f t="shared" si="18"/>
        <v/>
      </c>
      <c r="AG87" s="60" t="str">
        <f t="shared" si="19"/>
        <v/>
      </c>
      <c r="BE87" s="60" t="str">
        <f>IF(OR($A87="",$A87="Kérem válasszon!"),"",ViziPartner!$C$9)</f>
        <v/>
      </c>
      <c r="BF87" s="60" t="str">
        <f>IF(OR($A87="",$A87="Kérem válasszon!"),"",ViziPartner!$C$8)</f>
        <v/>
      </c>
      <c r="BG87" s="60" t="str">
        <f>IF(OR($A87="",$A87="Kérem válasszon!"),"",ViziPartner!$C$73)</f>
        <v/>
      </c>
      <c r="BH87" s="60" t="str">
        <f>IF(OR($A87="",$A87="Kérem válasszon!"),"",ViziPartner!$C$74)</f>
        <v/>
      </c>
      <c r="BI87" s="60" t="str">
        <f t="shared" si="20"/>
        <v/>
      </c>
      <c r="BJ87" s="60" t="str">
        <f t="shared" si="21"/>
        <v/>
      </c>
      <c r="BK87" s="60" t="str">
        <f t="shared" si="22"/>
        <v/>
      </c>
    </row>
    <row r="88" spans="4:63" ht="15.75">
      <c r="D88" s="69"/>
      <c r="F88" s="60" t="str">
        <f t="shared" si="13"/>
        <v/>
      </c>
      <c r="G88" s="60" t="str">
        <f t="shared" si="14"/>
        <v/>
      </c>
      <c r="H88" s="103" t="str">
        <f t="shared" si="23"/>
        <v/>
      </c>
      <c r="I88" s="103" t="str">
        <f t="shared" si="24"/>
        <v/>
      </c>
      <c r="J88" s="104" t="str">
        <f t="shared" si="15"/>
        <v/>
      </c>
      <c r="L88" s="107"/>
      <c r="X88" s="60" t="str">
        <f t="shared" si="25"/>
        <v/>
      </c>
      <c r="Z88" s="118"/>
      <c r="AA88" s="120"/>
      <c r="AD88" s="60" t="str">
        <f t="shared" si="16"/>
        <v/>
      </c>
      <c r="AE88" s="60" t="str">
        <f t="shared" si="17"/>
        <v/>
      </c>
      <c r="AF88" s="60" t="str">
        <f t="shared" si="18"/>
        <v/>
      </c>
      <c r="AG88" s="60" t="str">
        <f t="shared" si="19"/>
        <v/>
      </c>
      <c r="BE88" s="60" t="str">
        <f>IF(OR($A88="",$A88="Kérem válasszon!"),"",ViziPartner!$C$9)</f>
        <v/>
      </c>
      <c r="BF88" s="60" t="str">
        <f>IF(OR($A88="",$A88="Kérem válasszon!"),"",ViziPartner!$C$8)</f>
        <v/>
      </c>
      <c r="BG88" s="60" t="str">
        <f>IF(OR($A88="",$A88="Kérem válasszon!"),"",ViziPartner!$C$73)</f>
        <v/>
      </c>
      <c r="BH88" s="60" t="str">
        <f>IF(OR($A88="",$A88="Kérem válasszon!"),"",ViziPartner!$C$74)</f>
        <v/>
      </c>
      <c r="BI88" s="60" t="str">
        <f t="shared" si="20"/>
        <v/>
      </c>
      <c r="BJ88" s="60" t="str">
        <f t="shared" si="21"/>
        <v/>
      </c>
      <c r="BK88" s="60" t="str">
        <f t="shared" si="22"/>
        <v/>
      </c>
    </row>
    <row r="89" spans="4:63" ht="15.75">
      <c r="D89" s="69"/>
      <c r="F89" s="60" t="str">
        <f t="shared" si="13"/>
        <v/>
      </c>
      <c r="G89" s="60" t="str">
        <f t="shared" si="14"/>
        <v/>
      </c>
      <c r="H89" s="103" t="str">
        <f t="shared" si="23"/>
        <v/>
      </c>
      <c r="I89" s="103" t="str">
        <f t="shared" si="24"/>
        <v/>
      </c>
      <c r="J89" s="104" t="str">
        <f t="shared" si="15"/>
        <v/>
      </c>
      <c r="L89" s="107"/>
      <c r="X89" s="60" t="str">
        <f t="shared" si="25"/>
        <v/>
      </c>
      <c r="Z89" s="118"/>
      <c r="AA89" s="120"/>
      <c r="AD89" s="60" t="str">
        <f t="shared" si="16"/>
        <v/>
      </c>
      <c r="AE89" s="60" t="str">
        <f t="shared" si="17"/>
        <v/>
      </c>
      <c r="AF89" s="60" t="str">
        <f t="shared" si="18"/>
        <v/>
      </c>
      <c r="AG89" s="60" t="str">
        <f t="shared" si="19"/>
        <v/>
      </c>
      <c r="BE89" s="60" t="str">
        <f>IF(OR($A89="",$A89="Kérem válasszon!"),"",ViziPartner!$C$9)</f>
        <v/>
      </c>
      <c r="BF89" s="60" t="str">
        <f>IF(OR($A89="",$A89="Kérem válasszon!"),"",ViziPartner!$C$8)</f>
        <v/>
      </c>
      <c r="BG89" s="60" t="str">
        <f>IF(OR($A89="",$A89="Kérem válasszon!"),"",ViziPartner!$C$73)</f>
        <v/>
      </c>
      <c r="BH89" s="60" t="str">
        <f>IF(OR($A89="",$A89="Kérem válasszon!"),"",ViziPartner!$C$74)</f>
        <v/>
      </c>
      <c r="BI89" s="60" t="str">
        <f t="shared" si="20"/>
        <v/>
      </c>
      <c r="BJ89" s="60" t="str">
        <f t="shared" si="21"/>
        <v/>
      </c>
      <c r="BK89" s="60" t="str">
        <f t="shared" si="22"/>
        <v/>
      </c>
    </row>
    <row r="90" spans="4:63" ht="15.75">
      <c r="D90" s="69"/>
      <c r="F90" s="60" t="str">
        <f t="shared" si="13"/>
        <v/>
      </c>
      <c r="G90" s="60" t="str">
        <f t="shared" si="14"/>
        <v/>
      </c>
      <c r="H90" s="103" t="str">
        <f t="shared" si="23"/>
        <v/>
      </c>
      <c r="I90" s="103" t="str">
        <f t="shared" si="24"/>
        <v/>
      </c>
      <c r="J90" s="104" t="str">
        <f t="shared" si="15"/>
        <v/>
      </c>
      <c r="L90" s="107"/>
      <c r="X90" s="60" t="str">
        <f t="shared" si="25"/>
        <v/>
      </c>
      <c r="Z90" s="118"/>
      <c r="AA90" s="120"/>
      <c r="AD90" s="60" t="str">
        <f t="shared" si="16"/>
        <v/>
      </c>
      <c r="AE90" s="60" t="str">
        <f t="shared" si="17"/>
        <v/>
      </c>
      <c r="AF90" s="60" t="str">
        <f t="shared" si="18"/>
        <v/>
      </c>
      <c r="AG90" s="60" t="str">
        <f t="shared" si="19"/>
        <v/>
      </c>
      <c r="BE90" s="60" t="str">
        <f>IF(OR($A90="",$A90="Kérem válasszon!"),"",ViziPartner!$C$9)</f>
        <v/>
      </c>
      <c r="BF90" s="60" t="str">
        <f>IF(OR($A90="",$A90="Kérem válasszon!"),"",ViziPartner!$C$8)</f>
        <v/>
      </c>
      <c r="BG90" s="60" t="str">
        <f>IF(OR($A90="",$A90="Kérem válasszon!"),"",ViziPartner!$C$73)</f>
        <v/>
      </c>
      <c r="BH90" s="60" t="str">
        <f>IF(OR($A90="",$A90="Kérem válasszon!"),"",ViziPartner!$C$74)</f>
        <v/>
      </c>
      <c r="BI90" s="60" t="str">
        <f t="shared" si="20"/>
        <v/>
      </c>
      <c r="BJ90" s="60" t="str">
        <f t="shared" si="21"/>
        <v/>
      </c>
      <c r="BK90" s="60" t="str">
        <f t="shared" si="22"/>
        <v/>
      </c>
    </row>
    <row r="91" spans="4:63" ht="15.75">
      <c r="D91" s="69"/>
      <c r="F91" s="60" t="str">
        <f t="shared" si="13"/>
        <v/>
      </c>
      <c r="G91" s="60" t="str">
        <f t="shared" si="14"/>
        <v/>
      </c>
      <c r="H91" s="103" t="str">
        <f t="shared" si="23"/>
        <v/>
      </c>
      <c r="I91" s="103" t="str">
        <f t="shared" si="24"/>
        <v/>
      </c>
      <c r="J91" s="104" t="str">
        <f t="shared" si="15"/>
        <v/>
      </c>
      <c r="L91" s="107"/>
      <c r="X91" s="60" t="str">
        <f t="shared" si="25"/>
        <v/>
      </c>
      <c r="Z91" s="118"/>
      <c r="AA91" s="120"/>
      <c r="AD91" s="60" t="str">
        <f t="shared" si="16"/>
        <v/>
      </c>
      <c r="AE91" s="60" t="str">
        <f t="shared" si="17"/>
        <v/>
      </c>
      <c r="AF91" s="60" t="str">
        <f t="shared" si="18"/>
        <v/>
      </c>
      <c r="AG91" s="60" t="str">
        <f t="shared" si="19"/>
        <v/>
      </c>
      <c r="BE91" s="60" t="str">
        <f>IF(OR($A91="",$A91="Kérem válasszon!"),"",ViziPartner!$C$9)</f>
        <v/>
      </c>
      <c r="BF91" s="60" t="str">
        <f>IF(OR($A91="",$A91="Kérem válasszon!"),"",ViziPartner!$C$8)</f>
        <v/>
      </c>
      <c r="BG91" s="60" t="str">
        <f>IF(OR($A91="",$A91="Kérem válasszon!"),"",ViziPartner!$C$73)</f>
        <v/>
      </c>
      <c r="BH91" s="60" t="str">
        <f>IF(OR($A91="",$A91="Kérem válasszon!"),"",ViziPartner!$C$74)</f>
        <v/>
      </c>
      <c r="BI91" s="60" t="str">
        <f t="shared" si="20"/>
        <v/>
      </c>
      <c r="BJ91" s="60" t="str">
        <f t="shared" si="21"/>
        <v/>
      </c>
      <c r="BK91" s="60" t="str">
        <f t="shared" si="22"/>
        <v/>
      </c>
    </row>
    <row r="92" spans="4:63" ht="15.75">
      <c r="D92" s="69"/>
      <c r="F92" s="60" t="str">
        <f t="shared" si="13"/>
        <v/>
      </c>
      <c r="G92" s="60" t="str">
        <f t="shared" si="14"/>
        <v/>
      </c>
      <c r="H92" s="103" t="str">
        <f t="shared" si="23"/>
        <v/>
      </c>
      <c r="I92" s="103" t="str">
        <f t="shared" si="24"/>
        <v/>
      </c>
      <c r="J92" s="104" t="str">
        <f t="shared" si="15"/>
        <v/>
      </c>
      <c r="L92" s="107"/>
      <c r="X92" s="60" t="str">
        <f t="shared" si="25"/>
        <v/>
      </c>
      <c r="Z92" s="118"/>
      <c r="AA92" s="120"/>
      <c r="AD92" s="60" t="str">
        <f t="shared" si="16"/>
        <v/>
      </c>
      <c r="AE92" s="60" t="str">
        <f t="shared" si="17"/>
        <v/>
      </c>
      <c r="AF92" s="60" t="str">
        <f t="shared" si="18"/>
        <v/>
      </c>
      <c r="AG92" s="60" t="str">
        <f t="shared" si="19"/>
        <v/>
      </c>
      <c r="BE92" s="60" t="str">
        <f>IF(OR($A92="",$A92="Kérem válasszon!"),"",ViziPartner!$C$9)</f>
        <v/>
      </c>
      <c r="BF92" s="60" t="str">
        <f>IF(OR($A92="",$A92="Kérem válasszon!"),"",ViziPartner!$C$8)</f>
        <v/>
      </c>
      <c r="BG92" s="60" t="str">
        <f>IF(OR($A92="",$A92="Kérem válasszon!"),"",ViziPartner!$C$73)</f>
        <v/>
      </c>
      <c r="BH92" s="60" t="str">
        <f>IF(OR($A92="",$A92="Kérem válasszon!"),"",ViziPartner!$C$74)</f>
        <v/>
      </c>
      <c r="BI92" s="60" t="str">
        <f t="shared" si="20"/>
        <v/>
      </c>
      <c r="BJ92" s="60" t="str">
        <f t="shared" si="21"/>
        <v/>
      </c>
      <c r="BK92" s="60" t="str">
        <f t="shared" si="22"/>
        <v/>
      </c>
    </row>
    <row r="93" spans="4:63" ht="15.75">
      <c r="D93" s="69"/>
      <c r="F93" s="60" t="str">
        <f t="shared" si="13"/>
        <v/>
      </c>
      <c r="G93" s="60" t="str">
        <f t="shared" si="14"/>
        <v/>
      </c>
      <c r="H93" s="103" t="str">
        <f t="shared" si="23"/>
        <v/>
      </c>
      <c r="I93" s="103" t="str">
        <f t="shared" si="24"/>
        <v/>
      </c>
      <c r="J93" s="104" t="str">
        <f t="shared" si="15"/>
        <v/>
      </c>
      <c r="L93" s="107"/>
      <c r="X93" s="60" t="str">
        <f t="shared" si="25"/>
        <v/>
      </c>
      <c r="Z93" s="118"/>
      <c r="AA93" s="120"/>
      <c r="AD93" s="60" t="str">
        <f t="shared" si="16"/>
        <v/>
      </c>
      <c r="AE93" s="60" t="str">
        <f t="shared" si="17"/>
        <v/>
      </c>
      <c r="AF93" s="60" t="str">
        <f t="shared" si="18"/>
        <v/>
      </c>
      <c r="AG93" s="60" t="str">
        <f t="shared" si="19"/>
        <v/>
      </c>
      <c r="BE93" s="60" t="str">
        <f>IF(OR($A93="",$A93="Kérem válasszon!"),"",ViziPartner!$C$9)</f>
        <v/>
      </c>
      <c r="BF93" s="60" t="str">
        <f>IF(OR($A93="",$A93="Kérem válasszon!"),"",ViziPartner!$C$8)</f>
        <v/>
      </c>
      <c r="BG93" s="60" t="str">
        <f>IF(OR($A93="",$A93="Kérem válasszon!"),"",ViziPartner!$C$73)</f>
        <v/>
      </c>
      <c r="BH93" s="60" t="str">
        <f>IF(OR($A93="",$A93="Kérem válasszon!"),"",ViziPartner!$C$74)</f>
        <v/>
      </c>
      <c r="BI93" s="60" t="str">
        <f t="shared" si="20"/>
        <v/>
      </c>
      <c r="BJ93" s="60" t="str">
        <f t="shared" si="21"/>
        <v/>
      </c>
      <c r="BK93" s="60" t="str">
        <f t="shared" si="22"/>
        <v/>
      </c>
    </row>
    <row r="94" spans="4:63" ht="15.75">
      <c r="D94" s="69"/>
      <c r="F94" s="60" t="str">
        <f t="shared" si="13"/>
        <v/>
      </c>
      <c r="G94" s="60" t="str">
        <f t="shared" si="14"/>
        <v/>
      </c>
      <c r="H94" s="103" t="str">
        <f t="shared" si="23"/>
        <v/>
      </c>
      <c r="I94" s="103" t="str">
        <f t="shared" si="24"/>
        <v/>
      </c>
      <c r="J94" s="104" t="str">
        <f t="shared" si="15"/>
        <v/>
      </c>
      <c r="L94" s="107"/>
      <c r="X94" s="60" t="str">
        <f t="shared" si="25"/>
        <v/>
      </c>
      <c r="Z94" s="118"/>
      <c r="AA94" s="120"/>
      <c r="AD94" s="60" t="str">
        <f t="shared" si="16"/>
        <v/>
      </c>
      <c r="AE94" s="60" t="str">
        <f t="shared" si="17"/>
        <v/>
      </c>
      <c r="AF94" s="60" t="str">
        <f t="shared" si="18"/>
        <v/>
      </c>
      <c r="AG94" s="60" t="str">
        <f t="shared" si="19"/>
        <v/>
      </c>
      <c r="BE94" s="60" t="str">
        <f>IF(OR($A94="",$A94="Kérem válasszon!"),"",ViziPartner!$C$9)</f>
        <v/>
      </c>
      <c r="BF94" s="60" t="str">
        <f>IF(OR($A94="",$A94="Kérem válasszon!"),"",ViziPartner!$C$8)</f>
        <v/>
      </c>
      <c r="BG94" s="60" t="str">
        <f>IF(OR($A94="",$A94="Kérem válasszon!"),"",ViziPartner!$C$73)</f>
        <v/>
      </c>
      <c r="BH94" s="60" t="str">
        <f>IF(OR($A94="",$A94="Kérem válasszon!"),"",ViziPartner!$C$74)</f>
        <v/>
      </c>
      <c r="BI94" s="60" t="str">
        <f t="shared" si="20"/>
        <v/>
      </c>
      <c r="BJ94" s="60" t="str">
        <f t="shared" si="21"/>
        <v/>
      </c>
      <c r="BK94" s="60" t="str">
        <f t="shared" si="22"/>
        <v/>
      </c>
    </row>
    <row r="95" spans="4:63" ht="15.75">
      <c r="D95" s="69"/>
      <c r="F95" s="60" t="str">
        <f t="shared" si="13"/>
        <v/>
      </c>
      <c r="G95" s="60" t="str">
        <f t="shared" si="14"/>
        <v/>
      </c>
      <c r="H95" s="103" t="str">
        <f t="shared" si="23"/>
        <v/>
      </c>
      <c r="I95" s="103" t="str">
        <f t="shared" si="24"/>
        <v/>
      </c>
      <c r="J95" s="104" t="str">
        <f t="shared" si="15"/>
        <v/>
      </c>
      <c r="L95" s="107"/>
      <c r="X95" s="60" t="str">
        <f t="shared" si="25"/>
        <v/>
      </c>
      <c r="Z95" s="118"/>
      <c r="AA95" s="120"/>
      <c r="AD95" s="60" t="str">
        <f t="shared" si="16"/>
        <v/>
      </c>
      <c r="AE95" s="60" t="str">
        <f t="shared" si="17"/>
        <v/>
      </c>
      <c r="AF95" s="60" t="str">
        <f t="shared" si="18"/>
        <v/>
      </c>
      <c r="AG95" s="60" t="str">
        <f t="shared" si="19"/>
        <v/>
      </c>
      <c r="BE95" s="60" t="str">
        <f>IF(OR($A95="",$A95="Kérem válasszon!"),"",ViziPartner!$C$9)</f>
        <v/>
      </c>
      <c r="BF95" s="60" t="str">
        <f>IF(OR($A95="",$A95="Kérem válasszon!"),"",ViziPartner!$C$8)</f>
        <v/>
      </c>
      <c r="BG95" s="60" t="str">
        <f>IF(OR($A95="",$A95="Kérem válasszon!"),"",ViziPartner!$C$73)</f>
        <v/>
      </c>
      <c r="BH95" s="60" t="str">
        <f>IF(OR($A95="",$A95="Kérem válasszon!"),"",ViziPartner!$C$74)</f>
        <v/>
      </c>
      <c r="BI95" s="60" t="str">
        <f t="shared" si="20"/>
        <v/>
      </c>
      <c r="BJ95" s="60" t="str">
        <f t="shared" si="21"/>
        <v/>
      </c>
      <c r="BK95" s="60" t="str">
        <f t="shared" si="22"/>
        <v/>
      </c>
    </row>
    <row r="96" spans="4:63" ht="15.75">
      <c r="D96" s="69"/>
      <c r="F96" s="60" t="str">
        <f t="shared" si="13"/>
        <v/>
      </c>
      <c r="G96" s="60" t="str">
        <f t="shared" si="14"/>
        <v/>
      </c>
      <c r="H96" s="103" t="str">
        <f t="shared" si="23"/>
        <v/>
      </c>
      <c r="I96" s="103" t="str">
        <f t="shared" si="24"/>
        <v/>
      </c>
      <c r="J96" s="104" t="str">
        <f t="shared" si="15"/>
        <v/>
      </c>
      <c r="L96" s="107"/>
      <c r="X96" s="60" t="str">
        <f t="shared" si="25"/>
        <v/>
      </c>
      <c r="Z96" s="118"/>
      <c r="AA96" s="120"/>
      <c r="AD96" s="60" t="str">
        <f t="shared" si="16"/>
        <v/>
      </c>
      <c r="AE96" s="60" t="str">
        <f t="shared" si="17"/>
        <v/>
      </c>
      <c r="AF96" s="60" t="str">
        <f t="shared" si="18"/>
        <v/>
      </c>
      <c r="AG96" s="60" t="str">
        <f t="shared" si="19"/>
        <v/>
      </c>
      <c r="BE96" s="60" t="str">
        <f>IF(OR($A96="",$A96="Kérem válasszon!"),"",ViziPartner!$C$9)</f>
        <v/>
      </c>
      <c r="BF96" s="60" t="str">
        <f>IF(OR($A96="",$A96="Kérem válasszon!"),"",ViziPartner!$C$8)</f>
        <v/>
      </c>
      <c r="BG96" s="60" t="str">
        <f>IF(OR($A96="",$A96="Kérem válasszon!"),"",ViziPartner!$C$73)</f>
        <v/>
      </c>
      <c r="BH96" s="60" t="str">
        <f>IF(OR($A96="",$A96="Kérem válasszon!"),"",ViziPartner!$C$74)</f>
        <v/>
      </c>
      <c r="BI96" s="60" t="str">
        <f t="shared" si="20"/>
        <v/>
      </c>
      <c r="BJ96" s="60" t="str">
        <f t="shared" si="21"/>
        <v/>
      </c>
      <c r="BK96" s="60" t="str">
        <f t="shared" si="22"/>
        <v/>
      </c>
    </row>
    <row r="97" spans="4:63" ht="15.75">
      <c r="D97" s="69"/>
      <c r="F97" s="60" t="str">
        <f t="shared" si="13"/>
        <v/>
      </c>
      <c r="G97" s="60" t="str">
        <f t="shared" si="14"/>
        <v/>
      </c>
      <c r="H97" s="103" t="str">
        <f t="shared" si="23"/>
        <v/>
      </c>
      <c r="I97" s="103" t="str">
        <f t="shared" si="24"/>
        <v/>
      </c>
      <c r="J97" s="104" t="str">
        <f t="shared" si="15"/>
        <v/>
      </c>
      <c r="L97" s="107"/>
      <c r="X97" s="60" t="str">
        <f t="shared" si="25"/>
        <v/>
      </c>
      <c r="Z97" s="118"/>
      <c r="AA97" s="120"/>
      <c r="AD97" s="60" t="str">
        <f t="shared" si="16"/>
        <v/>
      </c>
      <c r="AE97" s="60" t="str">
        <f t="shared" si="17"/>
        <v/>
      </c>
      <c r="AF97" s="60" t="str">
        <f t="shared" si="18"/>
        <v/>
      </c>
      <c r="AG97" s="60" t="str">
        <f t="shared" si="19"/>
        <v/>
      </c>
      <c r="BE97" s="60" t="str">
        <f>IF(OR($A97="",$A97="Kérem válasszon!"),"",ViziPartner!$C$9)</f>
        <v/>
      </c>
      <c r="BF97" s="60" t="str">
        <f>IF(OR($A97="",$A97="Kérem válasszon!"),"",ViziPartner!$C$8)</f>
        <v/>
      </c>
      <c r="BG97" s="60" t="str">
        <f>IF(OR($A97="",$A97="Kérem válasszon!"),"",ViziPartner!$C$73)</f>
        <v/>
      </c>
      <c r="BH97" s="60" t="str">
        <f>IF(OR($A97="",$A97="Kérem válasszon!"),"",ViziPartner!$C$74)</f>
        <v/>
      </c>
      <c r="BI97" s="60" t="str">
        <f t="shared" si="20"/>
        <v/>
      </c>
      <c r="BJ97" s="60" t="str">
        <f t="shared" si="21"/>
        <v/>
      </c>
      <c r="BK97" s="60" t="str">
        <f t="shared" si="22"/>
        <v/>
      </c>
    </row>
    <row r="98" spans="4:63" ht="15.75">
      <c r="D98" s="69"/>
      <c r="F98" s="60" t="str">
        <f t="shared" si="13"/>
        <v/>
      </c>
      <c r="G98" s="60" t="str">
        <f t="shared" si="14"/>
        <v/>
      </c>
      <c r="H98" s="103" t="str">
        <f t="shared" si="23"/>
        <v/>
      </c>
      <c r="I98" s="103" t="str">
        <f t="shared" si="24"/>
        <v/>
      </c>
      <c r="J98" s="104" t="str">
        <f t="shared" si="15"/>
        <v/>
      </c>
      <c r="L98" s="107"/>
      <c r="X98" s="60" t="str">
        <f t="shared" si="25"/>
        <v/>
      </c>
      <c r="Z98" s="118"/>
      <c r="AA98" s="120"/>
      <c r="AD98" s="60" t="str">
        <f t="shared" si="16"/>
        <v/>
      </c>
      <c r="AE98" s="60" t="str">
        <f t="shared" si="17"/>
        <v/>
      </c>
      <c r="AF98" s="60" t="str">
        <f t="shared" si="18"/>
        <v/>
      </c>
      <c r="AG98" s="60" t="str">
        <f t="shared" si="19"/>
        <v/>
      </c>
      <c r="BE98" s="60" t="str">
        <f>IF(OR($A98="",$A98="Kérem válasszon!"),"",ViziPartner!$C$9)</f>
        <v/>
      </c>
      <c r="BF98" s="60" t="str">
        <f>IF(OR($A98="",$A98="Kérem válasszon!"),"",ViziPartner!$C$8)</f>
        <v/>
      </c>
      <c r="BG98" s="60" t="str">
        <f>IF(OR($A98="",$A98="Kérem válasszon!"),"",ViziPartner!$C$73)</f>
        <v/>
      </c>
      <c r="BH98" s="60" t="str">
        <f>IF(OR($A98="",$A98="Kérem válasszon!"),"",ViziPartner!$C$74)</f>
        <v/>
      </c>
      <c r="BI98" s="60" t="str">
        <f t="shared" si="20"/>
        <v/>
      </c>
      <c r="BJ98" s="60" t="str">
        <f t="shared" si="21"/>
        <v/>
      </c>
      <c r="BK98" s="60" t="str">
        <f t="shared" si="22"/>
        <v/>
      </c>
    </row>
    <row r="99" spans="4:63" ht="15.75">
      <c r="D99" s="69"/>
      <c r="F99" s="60" t="str">
        <f t="shared" si="13"/>
        <v/>
      </c>
      <c r="G99" s="60" t="str">
        <f t="shared" si="14"/>
        <v/>
      </c>
      <c r="H99" s="103" t="str">
        <f t="shared" si="23"/>
        <v/>
      </c>
      <c r="I99" s="103" t="str">
        <f t="shared" si="24"/>
        <v/>
      </c>
      <c r="J99" s="104" t="str">
        <f t="shared" si="15"/>
        <v/>
      </c>
      <c r="L99" s="107"/>
      <c r="X99" s="60" t="str">
        <f t="shared" si="25"/>
        <v/>
      </c>
      <c r="Z99" s="118"/>
      <c r="AA99" s="120"/>
      <c r="AD99" s="60" t="str">
        <f t="shared" si="16"/>
        <v/>
      </c>
      <c r="AE99" s="60" t="str">
        <f t="shared" si="17"/>
        <v/>
      </c>
      <c r="AF99" s="60" t="str">
        <f t="shared" si="18"/>
        <v/>
      </c>
      <c r="AG99" s="60" t="str">
        <f t="shared" si="19"/>
        <v/>
      </c>
      <c r="BE99" s="60" t="str">
        <f>IF(OR($A99="",$A99="Kérem válasszon!"),"",ViziPartner!$C$9)</f>
        <v/>
      </c>
      <c r="BF99" s="60" t="str">
        <f>IF(OR($A99="",$A99="Kérem válasszon!"),"",ViziPartner!$C$8)</f>
        <v/>
      </c>
      <c r="BG99" s="60" t="str">
        <f>IF(OR($A99="",$A99="Kérem válasszon!"),"",ViziPartner!$C$73)</f>
        <v/>
      </c>
      <c r="BH99" s="60" t="str">
        <f>IF(OR($A99="",$A99="Kérem válasszon!"),"",ViziPartner!$C$74)</f>
        <v/>
      </c>
      <c r="BI99" s="60" t="str">
        <f t="shared" si="20"/>
        <v/>
      </c>
      <c r="BJ99" s="60" t="str">
        <f t="shared" si="21"/>
        <v/>
      </c>
      <c r="BK99" s="60" t="str">
        <f t="shared" si="22"/>
        <v/>
      </c>
    </row>
    <row r="100" spans="4:63" ht="15.75">
      <c r="D100" s="69"/>
      <c r="F100" s="60" t="str">
        <f t="shared" si="13"/>
        <v/>
      </c>
      <c r="G100" s="60" t="str">
        <f t="shared" si="14"/>
        <v/>
      </c>
      <c r="H100" s="103" t="str">
        <f t="shared" si="23"/>
        <v/>
      </c>
      <c r="I100" s="103" t="str">
        <f t="shared" si="24"/>
        <v/>
      </c>
      <c r="J100" s="104" t="str">
        <f t="shared" si="15"/>
        <v/>
      </c>
      <c r="L100" s="107"/>
      <c r="X100" s="60" t="str">
        <f t="shared" si="25"/>
        <v/>
      </c>
      <c r="Z100" s="118"/>
      <c r="AA100" s="120"/>
      <c r="AD100" s="60" t="str">
        <f t="shared" si="16"/>
        <v/>
      </c>
      <c r="AE100" s="60" t="str">
        <f t="shared" si="17"/>
        <v/>
      </c>
      <c r="AF100" s="60" t="str">
        <f t="shared" si="18"/>
        <v/>
      </c>
      <c r="AG100" s="60" t="str">
        <f t="shared" si="19"/>
        <v/>
      </c>
      <c r="BE100" s="60" t="str">
        <f>IF(OR($A100="",$A100="Kérem válasszon!"),"",ViziPartner!$C$9)</f>
        <v/>
      </c>
      <c r="BF100" s="60" t="str">
        <f>IF(OR($A100="",$A100="Kérem válasszon!"),"",ViziPartner!$C$8)</f>
        <v/>
      </c>
      <c r="BG100" s="60" t="str">
        <f>IF(OR($A100="",$A100="Kérem válasszon!"),"",ViziPartner!$C$73)</f>
        <v/>
      </c>
      <c r="BH100" s="60" t="str">
        <f>IF(OR($A100="",$A100="Kérem válasszon!"),"",ViziPartner!$C$74)</f>
        <v/>
      </c>
      <c r="BI100" s="60" t="str">
        <f t="shared" si="20"/>
        <v/>
      </c>
      <c r="BJ100" s="60" t="str">
        <f t="shared" si="21"/>
        <v/>
      </c>
      <c r="BK100" s="60" t="str">
        <f t="shared" si="22"/>
        <v/>
      </c>
    </row>
    <row r="101" spans="4:63" ht="15.75">
      <c r="D101" s="69"/>
      <c r="F101" s="60" t="str">
        <f t="shared" si="13"/>
        <v/>
      </c>
      <c r="G101" s="60" t="str">
        <f t="shared" si="14"/>
        <v/>
      </c>
      <c r="H101" s="103" t="str">
        <f t="shared" si="23"/>
        <v/>
      </c>
      <c r="I101" s="103" t="str">
        <f t="shared" si="24"/>
        <v/>
      </c>
      <c r="J101" s="104" t="str">
        <f t="shared" si="15"/>
        <v/>
      </c>
      <c r="L101" s="107"/>
      <c r="X101" s="60" t="str">
        <f t="shared" si="25"/>
        <v/>
      </c>
      <c r="Z101" s="118"/>
      <c r="AA101" s="120"/>
      <c r="AD101" s="60" t="str">
        <f t="shared" si="16"/>
        <v/>
      </c>
      <c r="AE101" s="60" t="str">
        <f t="shared" si="17"/>
        <v/>
      </c>
      <c r="AF101" s="60" t="str">
        <f t="shared" si="18"/>
        <v/>
      </c>
      <c r="AG101" s="60" t="str">
        <f t="shared" si="19"/>
        <v/>
      </c>
      <c r="BE101" s="60" t="str">
        <f>IF(OR($A101="",$A101="Kérem válasszon!"),"",ViziPartner!$C$9)</f>
        <v/>
      </c>
      <c r="BF101" s="60" t="str">
        <f>IF(OR($A101="",$A101="Kérem válasszon!"),"",ViziPartner!$C$8)</f>
        <v/>
      </c>
      <c r="BG101" s="60" t="str">
        <f>IF(OR($A101="",$A101="Kérem válasszon!"),"",ViziPartner!$C$73)</f>
        <v/>
      </c>
      <c r="BH101" s="60" t="str">
        <f>IF(OR($A101="",$A101="Kérem válasszon!"),"",ViziPartner!$C$74)</f>
        <v/>
      </c>
      <c r="BI101" s="60" t="str">
        <f t="shared" si="20"/>
        <v/>
      </c>
      <c r="BJ101" s="60" t="str">
        <f t="shared" si="21"/>
        <v/>
      </c>
      <c r="BK101" s="60" t="str">
        <f t="shared" si="22"/>
        <v/>
      </c>
    </row>
    <row r="102" spans="4:63" ht="15.75">
      <c r="D102" s="69"/>
      <c r="F102" s="60" t="str">
        <f t="shared" si="13"/>
        <v/>
      </c>
      <c r="G102" s="60" t="str">
        <f t="shared" si="14"/>
        <v/>
      </c>
      <c r="H102" s="103" t="str">
        <f t="shared" si="23"/>
        <v/>
      </c>
      <c r="I102" s="103" t="str">
        <f t="shared" si="24"/>
        <v/>
      </c>
      <c r="J102" s="104" t="str">
        <f t="shared" si="15"/>
        <v/>
      </c>
      <c r="L102" s="107"/>
      <c r="X102" s="60" t="str">
        <f t="shared" si="25"/>
        <v/>
      </c>
      <c r="Z102" s="118"/>
      <c r="AA102" s="120"/>
      <c r="AD102" s="60" t="str">
        <f t="shared" si="16"/>
        <v/>
      </c>
      <c r="AE102" s="60" t="str">
        <f t="shared" si="17"/>
        <v/>
      </c>
      <c r="AF102" s="60" t="str">
        <f t="shared" si="18"/>
        <v/>
      </c>
      <c r="AG102" s="60" t="str">
        <f t="shared" si="19"/>
        <v/>
      </c>
      <c r="BE102" s="60" t="str">
        <f>IF(OR($A102="",$A102="Kérem válasszon!"),"",ViziPartner!$C$9)</f>
        <v/>
      </c>
      <c r="BF102" s="60" t="str">
        <f>IF(OR($A102="",$A102="Kérem válasszon!"),"",ViziPartner!$C$8)</f>
        <v/>
      </c>
      <c r="BG102" s="60" t="str">
        <f>IF(OR($A102="",$A102="Kérem válasszon!"),"",ViziPartner!$C$73)</f>
        <v/>
      </c>
      <c r="BH102" s="60" t="str">
        <f>IF(OR($A102="",$A102="Kérem válasszon!"),"",ViziPartner!$C$74)</f>
        <v/>
      </c>
      <c r="BI102" s="60" t="str">
        <f t="shared" si="20"/>
        <v/>
      </c>
      <c r="BJ102" s="60" t="str">
        <f t="shared" si="21"/>
        <v/>
      </c>
      <c r="BK102" s="60" t="str">
        <f t="shared" si="22"/>
        <v/>
      </c>
    </row>
    <row r="103" spans="4:63" ht="15.75">
      <c r="D103" s="69"/>
      <c r="F103" s="60" t="str">
        <f t="shared" si="13"/>
        <v/>
      </c>
      <c r="G103" s="60" t="str">
        <f t="shared" si="14"/>
        <v/>
      </c>
      <c r="H103" s="103" t="str">
        <f t="shared" si="23"/>
        <v/>
      </c>
      <c r="I103" s="103" t="str">
        <f t="shared" si="24"/>
        <v/>
      </c>
      <c r="J103" s="104" t="str">
        <f t="shared" si="15"/>
        <v/>
      </c>
      <c r="L103" s="107"/>
      <c r="X103" s="60" t="str">
        <f t="shared" si="25"/>
        <v/>
      </c>
      <c r="Z103" s="118"/>
      <c r="AA103" s="120"/>
      <c r="AD103" s="60" t="str">
        <f t="shared" si="16"/>
        <v/>
      </c>
      <c r="AE103" s="60" t="str">
        <f t="shared" si="17"/>
        <v/>
      </c>
      <c r="AF103" s="60" t="str">
        <f t="shared" si="18"/>
        <v/>
      </c>
      <c r="AG103" s="60" t="str">
        <f t="shared" si="19"/>
        <v/>
      </c>
      <c r="BE103" s="60" t="str">
        <f>IF(OR($A103="",$A103="Kérem válasszon!"),"",ViziPartner!$C$9)</f>
        <v/>
      </c>
      <c r="BF103" s="60" t="str">
        <f>IF(OR($A103="",$A103="Kérem válasszon!"),"",ViziPartner!$C$8)</f>
        <v/>
      </c>
      <c r="BG103" s="60" t="str">
        <f>IF(OR($A103="",$A103="Kérem válasszon!"),"",ViziPartner!$C$73)</f>
        <v/>
      </c>
      <c r="BH103" s="60" t="str">
        <f>IF(OR($A103="",$A103="Kérem válasszon!"),"",ViziPartner!$C$74)</f>
        <v/>
      </c>
      <c r="BI103" s="60" t="str">
        <f t="shared" si="20"/>
        <v/>
      </c>
      <c r="BJ103" s="60" t="str">
        <f t="shared" si="21"/>
        <v/>
      </c>
      <c r="BK103" s="60" t="str">
        <f t="shared" si="22"/>
        <v/>
      </c>
    </row>
    <row r="104" spans="4:63" ht="15.75">
      <c r="D104" s="69"/>
      <c r="F104" s="60" t="str">
        <f t="shared" si="13"/>
        <v/>
      </c>
      <c r="G104" s="60" t="str">
        <f t="shared" si="14"/>
        <v/>
      </c>
      <c r="H104" s="103" t="str">
        <f t="shared" si="23"/>
        <v/>
      </c>
      <c r="I104" s="103" t="str">
        <f t="shared" si="24"/>
        <v/>
      </c>
      <c r="J104" s="104" t="str">
        <f t="shared" si="15"/>
        <v/>
      </c>
      <c r="L104" s="107"/>
      <c r="X104" s="60" t="str">
        <f t="shared" si="25"/>
        <v/>
      </c>
      <c r="Z104" s="118"/>
      <c r="AA104" s="120"/>
      <c r="AD104" s="60" t="str">
        <f t="shared" si="16"/>
        <v/>
      </c>
      <c r="AE104" s="60" t="str">
        <f t="shared" si="17"/>
        <v/>
      </c>
      <c r="AF104" s="60" t="str">
        <f t="shared" si="18"/>
        <v/>
      </c>
      <c r="AG104" s="60" t="str">
        <f t="shared" si="19"/>
        <v/>
      </c>
      <c r="BE104" s="60" t="str">
        <f>IF(OR($A104="",$A104="Kérem válasszon!"),"",ViziPartner!$C$9)</f>
        <v/>
      </c>
      <c r="BF104" s="60" t="str">
        <f>IF(OR($A104="",$A104="Kérem válasszon!"),"",ViziPartner!$C$8)</f>
        <v/>
      </c>
      <c r="BG104" s="60" t="str">
        <f>IF(OR($A104="",$A104="Kérem válasszon!"),"",ViziPartner!$C$73)</f>
        <v/>
      </c>
      <c r="BH104" s="60" t="str">
        <f>IF(OR($A104="",$A104="Kérem válasszon!"),"",ViziPartner!$C$74)</f>
        <v/>
      </c>
      <c r="BI104" s="60" t="str">
        <f t="shared" si="20"/>
        <v/>
      </c>
      <c r="BJ104" s="60" t="str">
        <f t="shared" si="21"/>
        <v/>
      </c>
      <c r="BK104" s="60" t="str">
        <f t="shared" si="22"/>
        <v/>
      </c>
    </row>
    <row r="105" spans="4:63" ht="15.75">
      <c r="D105" s="69"/>
      <c r="F105" s="60" t="str">
        <f t="shared" si="13"/>
        <v/>
      </c>
      <c r="G105" s="60" t="str">
        <f t="shared" si="14"/>
        <v/>
      </c>
      <c r="H105" s="103" t="str">
        <f t="shared" si="23"/>
        <v/>
      </c>
      <c r="I105" s="103" t="str">
        <f t="shared" si="24"/>
        <v/>
      </c>
      <c r="J105" s="104" t="str">
        <f t="shared" si="15"/>
        <v/>
      </c>
      <c r="L105" s="107"/>
      <c r="X105" s="60" t="str">
        <f t="shared" si="25"/>
        <v/>
      </c>
      <c r="Z105" s="118"/>
      <c r="AA105" s="120"/>
      <c r="AD105" s="60" t="str">
        <f t="shared" si="16"/>
        <v/>
      </c>
      <c r="AE105" s="60" t="str">
        <f t="shared" si="17"/>
        <v/>
      </c>
      <c r="AF105" s="60" t="str">
        <f t="shared" si="18"/>
        <v/>
      </c>
      <c r="AG105" s="60" t="str">
        <f t="shared" si="19"/>
        <v/>
      </c>
      <c r="BE105" s="60" t="str">
        <f>IF(OR($A105="",$A105="Kérem válasszon!"),"",ViziPartner!$C$9)</f>
        <v/>
      </c>
      <c r="BF105" s="60" t="str">
        <f>IF(OR($A105="",$A105="Kérem válasszon!"),"",ViziPartner!$C$8)</f>
        <v/>
      </c>
      <c r="BG105" s="60" t="str">
        <f>IF(OR($A105="",$A105="Kérem válasszon!"),"",ViziPartner!$C$73)</f>
        <v/>
      </c>
      <c r="BH105" s="60" t="str">
        <f>IF(OR($A105="",$A105="Kérem válasszon!"),"",ViziPartner!$C$74)</f>
        <v/>
      </c>
      <c r="BI105" s="60" t="str">
        <f t="shared" si="20"/>
        <v/>
      </c>
      <c r="BJ105" s="60" t="str">
        <f t="shared" si="21"/>
        <v/>
      </c>
      <c r="BK105" s="60" t="str">
        <f t="shared" si="22"/>
        <v/>
      </c>
    </row>
    <row r="106" spans="4:63" ht="15.75">
      <c r="D106" s="69"/>
      <c r="F106" s="60" t="str">
        <f t="shared" si="13"/>
        <v/>
      </c>
      <c r="G106" s="60" t="str">
        <f t="shared" si="14"/>
        <v/>
      </c>
      <c r="H106" s="103" t="str">
        <f t="shared" si="23"/>
        <v/>
      </c>
      <c r="I106" s="103" t="str">
        <f t="shared" si="24"/>
        <v/>
      </c>
      <c r="J106" s="104" t="str">
        <f t="shared" si="15"/>
        <v/>
      </c>
      <c r="L106" s="107"/>
      <c r="X106" s="60" t="str">
        <f t="shared" si="25"/>
        <v/>
      </c>
      <c r="Z106" s="118"/>
      <c r="AA106" s="120"/>
      <c r="AD106" s="60" t="str">
        <f t="shared" si="16"/>
        <v/>
      </c>
      <c r="AE106" s="60" t="str">
        <f t="shared" si="17"/>
        <v/>
      </c>
      <c r="AF106" s="60" t="str">
        <f t="shared" si="18"/>
        <v/>
      </c>
      <c r="AG106" s="60" t="str">
        <f t="shared" si="19"/>
        <v/>
      </c>
      <c r="BE106" s="60" t="str">
        <f>IF(OR($A106="",$A106="Kérem válasszon!"),"",ViziPartner!$C$9)</f>
        <v/>
      </c>
      <c r="BF106" s="60" t="str">
        <f>IF(OR($A106="",$A106="Kérem válasszon!"),"",ViziPartner!$C$8)</f>
        <v/>
      </c>
      <c r="BG106" s="60" t="str">
        <f>IF(OR($A106="",$A106="Kérem válasszon!"),"",ViziPartner!$C$73)</f>
        <v/>
      </c>
      <c r="BH106" s="60" t="str">
        <f>IF(OR($A106="",$A106="Kérem válasszon!"),"",ViziPartner!$C$74)</f>
        <v/>
      </c>
      <c r="BI106" s="60" t="str">
        <f t="shared" si="20"/>
        <v/>
      </c>
      <c r="BJ106" s="60" t="str">
        <f t="shared" si="21"/>
        <v/>
      </c>
      <c r="BK106" s="60" t="str">
        <f t="shared" si="22"/>
        <v/>
      </c>
    </row>
    <row r="107" spans="4:63" ht="15.75">
      <c r="D107" s="69"/>
      <c r="F107" s="60" t="str">
        <f t="shared" si="13"/>
        <v/>
      </c>
      <c r="G107" s="60" t="str">
        <f t="shared" si="14"/>
        <v/>
      </c>
      <c r="H107" s="103" t="str">
        <f t="shared" si="23"/>
        <v/>
      </c>
      <c r="I107" s="103" t="str">
        <f t="shared" si="24"/>
        <v/>
      </c>
      <c r="J107" s="104" t="str">
        <f t="shared" si="15"/>
        <v/>
      </c>
      <c r="L107" s="107"/>
      <c r="X107" s="60" t="str">
        <f t="shared" si="25"/>
        <v/>
      </c>
      <c r="Z107" s="118"/>
      <c r="AA107" s="120"/>
      <c r="AD107" s="60" t="str">
        <f t="shared" si="16"/>
        <v/>
      </c>
      <c r="AE107" s="60" t="str">
        <f t="shared" si="17"/>
        <v/>
      </c>
      <c r="AF107" s="60" t="str">
        <f t="shared" si="18"/>
        <v/>
      </c>
      <c r="AG107" s="60" t="str">
        <f t="shared" si="19"/>
        <v/>
      </c>
      <c r="BE107" s="60" t="str">
        <f>IF(OR($A107="",$A107="Kérem válasszon!"),"",ViziPartner!$C$9)</f>
        <v/>
      </c>
      <c r="BF107" s="60" t="str">
        <f>IF(OR($A107="",$A107="Kérem válasszon!"),"",ViziPartner!$C$8)</f>
        <v/>
      </c>
      <c r="BG107" s="60" t="str">
        <f>IF(OR($A107="",$A107="Kérem válasszon!"),"",ViziPartner!$C$73)</f>
        <v/>
      </c>
      <c r="BH107" s="60" t="str">
        <f>IF(OR($A107="",$A107="Kérem válasszon!"),"",ViziPartner!$C$74)</f>
        <v/>
      </c>
      <c r="BI107" s="60" t="str">
        <f t="shared" si="20"/>
        <v/>
      </c>
      <c r="BJ107" s="60" t="str">
        <f t="shared" si="21"/>
        <v/>
      </c>
      <c r="BK107" s="60" t="str">
        <f t="shared" si="22"/>
        <v/>
      </c>
    </row>
    <row r="108" spans="4:63" ht="15.75">
      <c r="D108" s="69"/>
      <c r="F108" s="60" t="str">
        <f t="shared" si="13"/>
        <v/>
      </c>
      <c r="G108" s="60" t="str">
        <f t="shared" si="14"/>
        <v/>
      </c>
      <c r="H108" s="103" t="str">
        <f t="shared" si="23"/>
        <v/>
      </c>
      <c r="I108" s="103" t="str">
        <f t="shared" si="24"/>
        <v/>
      </c>
      <c r="J108" s="104" t="str">
        <f t="shared" si="15"/>
        <v/>
      </c>
      <c r="L108" s="107"/>
      <c r="X108" s="60" t="str">
        <f t="shared" si="25"/>
        <v/>
      </c>
      <c r="Z108" s="118"/>
      <c r="AA108" s="120"/>
      <c r="AD108" s="60" t="str">
        <f t="shared" si="16"/>
        <v/>
      </c>
      <c r="AE108" s="60" t="str">
        <f t="shared" si="17"/>
        <v/>
      </c>
      <c r="AF108" s="60" t="str">
        <f t="shared" si="18"/>
        <v/>
      </c>
      <c r="AG108" s="60" t="str">
        <f t="shared" si="19"/>
        <v/>
      </c>
      <c r="BE108" s="60" t="str">
        <f>IF(OR($A108="",$A108="Kérem válasszon!"),"",ViziPartner!$C$9)</f>
        <v/>
      </c>
      <c r="BF108" s="60" t="str">
        <f>IF(OR($A108="",$A108="Kérem válasszon!"),"",ViziPartner!$C$8)</f>
        <v/>
      </c>
      <c r="BG108" s="60" t="str">
        <f>IF(OR($A108="",$A108="Kérem válasszon!"),"",ViziPartner!$C$73)</f>
        <v/>
      </c>
      <c r="BH108" s="60" t="str">
        <f>IF(OR($A108="",$A108="Kérem válasszon!"),"",ViziPartner!$C$74)</f>
        <v/>
      </c>
      <c r="BI108" s="60" t="str">
        <f t="shared" si="20"/>
        <v/>
      </c>
      <c r="BJ108" s="60" t="str">
        <f t="shared" si="21"/>
        <v/>
      </c>
      <c r="BK108" s="60" t="str">
        <f t="shared" si="22"/>
        <v/>
      </c>
    </row>
    <row r="109" spans="4:63" ht="15.75">
      <c r="D109" s="69"/>
      <c r="F109" s="60" t="str">
        <f t="shared" si="13"/>
        <v/>
      </c>
      <c r="G109" s="60" t="str">
        <f t="shared" si="14"/>
        <v/>
      </c>
      <c r="H109" s="103" t="str">
        <f t="shared" si="23"/>
        <v/>
      </c>
      <c r="I109" s="103" t="str">
        <f t="shared" si="24"/>
        <v/>
      </c>
      <c r="J109" s="104" t="str">
        <f t="shared" si="15"/>
        <v/>
      </c>
      <c r="L109" s="107"/>
      <c r="X109" s="60" t="str">
        <f t="shared" si="25"/>
        <v/>
      </c>
      <c r="Z109" s="118"/>
      <c r="AA109" s="120"/>
      <c r="AD109" s="60" t="str">
        <f t="shared" si="16"/>
        <v/>
      </c>
      <c r="AE109" s="60" t="str">
        <f t="shared" si="17"/>
        <v/>
      </c>
      <c r="AF109" s="60" t="str">
        <f t="shared" si="18"/>
        <v/>
      </c>
      <c r="AG109" s="60" t="str">
        <f t="shared" si="19"/>
        <v/>
      </c>
      <c r="BE109" s="60" t="str">
        <f>IF(OR($A109="",$A109="Kérem válasszon!"),"",ViziPartner!$C$9)</f>
        <v/>
      </c>
      <c r="BF109" s="60" t="str">
        <f>IF(OR($A109="",$A109="Kérem válasszon!"),"",ViziPartner!$C$8)</f>
        <v/>
      </c>
      <c r="BG109" s="60" t="str">
        <f>IF(OR($A109="",$A109="Kérem válasszon!"),"",ViziPartner!$C$73)</f>
        <v/>
      </c>
      <c r="BH109" s="60" t="str">
        <f>IF(OR($A109="",$A109="Kérem válasszon!"),"",ViziPartner!$C$74)</f>
        <v/>
      </c>
      <c r="BI109" s="60" t="str">
        <f t="shared" si="20"/>
        <v/>
      </c>
      <c r="BJ109" s="60" t="str">
        <f t="shared" si="21"/>
        <v/>
      </c>
      <c r="BK109" s="60" t="str">
        <f t="shared" si="22"/>
        <v/>
      </c>
    </row>
    <row r="110" spans="4:63" ht="15.75">
      <c r="D110" s="69"/>
      <c r="F110" s="60" t="str">
        <f t="shared" si="13"/>
        <v/>
      </c>
      <c r="G110" s="60" t="str">
        <f t="shared" si="14"/>
        <v/>
      </c>
      <c r="H110" s="103" t="str">
        <f t="shared" si="23"/>
        <v/>
      </c>
      <c r="I110" s="103" t="str">
        <f t="shared" si="24"/>
        <v/>
      </c>
      <c r="J110" s="104" t="str">
        <f t="shared" si="15"/>
        <v/>
      </c>
      <c r="L110" s="107"/>
      <c r="X110" s="60" t="str">
        <f t="shared" si="25"/>
        <v/>
      </c>
      <c r="Z110" s="118"/>
      <c r="AA110" s="120"/>
      <c r="AD110" s="60" t="str">
        <f t="shared" si="16"/>
        <v/>
      </c>
      <c r="AE110" s="60" t="str">
        <f t="shared" si="17"/>
        <v/>
      </c>
      <c r="AF110" s="60" t="str">
        <f t="shared" si="18"/>
        <v/>
      </c>
      <c r="AG110" s="60" t="str">
        <f t="shared" si="19"/>
        <v/>
      </c>
      <c r="BE110" s="60" t="str">
        <f>IF(OR($A110="",$A110="Kérem válasszon!"),"",ViziPartner!$C$9)</f>
        <v/>
      </c>
      <c r="BF110" s="60" t="str">
        <f>IF(OR($A110="",$A110="Kérem válasszon!"),"",ViziPartner!$C$8)</f>
        <v/>
      </c>
      <c r="BG110" s="60" t="str">
        <f>IF(OR($A110="",$A110="Kérem válasszon!"),"",ViziPartner!$C$73)</f>
        <v/>
      </c>
      <c r="BH110" s="60" t="str">
        <f>IF(OR($A110="",$A110="Kérem válasszon!"),"",ViziPartner!$C$74)</f>
        <v/>
      </c>
      <c r="BI110" s="60" t="str">
        <f t="shared" si="20"/>
        <v/>
      </c>
      <c r="BJ110" s="60" t="str">
        <f t="shared" si="21"/>
        <v/>
      </c>
      <c r="BK110" s="60" t="str">
        <f t="shared" si="22"/>
        <v/>
      </c>
    </row>
    <row r="111" spans="4:63" ht="15.75">
      <c r="D111" s="69"/>
      <c r="F111" s="60" t="str">
        <f t="shared" si="13"/>
        <v/>
      </c>
      <c r="G111" s="60" t="str">
        <f t="shared" si="14"/>
        <v/>
      </c>
      <c r="H111" s="103" t="str">
        <f t="shared" si="23"/>
        <v/>
      </c>
      <c r="I111" s="103" t="str">
        <f t="shared" si="24"/>
        <v/>
      </c>
      <c r="J111" s="104" t="str">
        <f t="shared" si="15"/>
        <v/>
      </c>
      <c r="L111" s="107"/>
      <c r="X111" s="60" t="str">
        <f t="shared" si="25"/>
        <v/>
      </c>
      <c r="Z111" s="118"/>
      <c r="AA111" s="120"/>
      <c r="AD111" s="60" t="str">
        <f t="shared" si="16"/>
        <v/>
      </c>
      <c r="AE111" s="60" t="str">
        <f t="shared" si="17"/>
        <v/>
      </c>
      <c r="AF111" s="60" t="str">
        <f t="shared" si="18"/>
        <v/>
      </c>
      <c r="AG111" s="60" t="str">
        <f t="shared" si="19"/>
        <v/>
      </c>
      <c r="BE111" s="60" t="str">
        <f>IF(OR($A111="",$A111="Kérem válasszon!"),"",ViziPartner!$C$9)</f>
        <v/>
      </c>
      <c r="BF111" s="60" t="str">
        <f>IF(OR($A111="",$A111="Kérem válasszon!"),"",ViziPartner!$C$8)</f>
        <v/>
      </c>
      <c r="BG111" s="60" t="str">
        <f>IF(OR($A111="",$A111="Kérem válasszon!"),"",ViziPartner!$C$73)</f>
        <v/>
      </c>
      <c r="BH111" s="60" t="str">
        <f>IF(OR($A111="",$A111="Kérem válasszon!"),"",ViziPartner!$C$74)</f>
        <v/>
      </c>
      <c r="BI111" s="60" t="str">
        <f t="shared" si="20"/>
        <v/>
      </c>
      <c r="BJ111" s="60" t="str">
        <f t="shared" si="21"/>
        <v/>
      </c>
      <c r="BK111" s="60" t="str">
        <f t="shared" si="22"/>
        <v/>
      </c>
    </row>
    <row r="112" spans="4:63" ht="15.75">
      <c r="D112" s="69"/>
      <c r="F112" s="60" t="str">
        <f t="shared" si="13"/>
        <v/>
      </c>
      <c r="G112" s="60" t="str">
        <f t="shared" si="14"/>
        <v/>
      </c>
      <c r="H112" s="103" t="str">
        <f t="shared" si="23"/>
        <v/>
      </c>
      <c r="I112" s="103" t="str">
        <f t="shared" si="24"/>
        <v/>
      </c>
      <c r="J112" s="104" t="str">
        <f t="shared" si="15"/>
        <v/>
      </c>
      <c r="L112" s="107"/>
      <c r="X112" s="60" t="str">
        <f t="shared" si="25"/>
        <v/>
      </c>
      <c r="Z112" s="118"/>
      <c r="AA112" s="120"/>
      <c r="AD112" s="60" t="str">
        <f t="shared" si="16"/>
        <v/>
      </c>
      <c r="AE112" s="60" t="str">
        <f t="shared" si="17"/>
        <v/>
      </c>
      <c r="AF112" s="60" t="str">
        <f t="shared" si="18"/>
        <v/>
      </c>
      <c r="AG112" s="60" t="str">
        <f t="shared" si="19"/>
        <v/>
      </c>
      <c r="BE112" s="60" t="str">
        <f>IF(OR($A112="",$A112="Kérem válasszon!"),"",ViziPartner!$C$9)</f>
        <v/>
      </c>
      <c r="BF112" s="60" t="str">
        <f>IF(OR($A112="",$A112="Kérem válasszon!"),"",ViziPartner!$C$8)</f>
        <v/>
      </c>
      <c r="BG112" s="60" t="str">
        <f>IF(OR($A112="",$A112="Kérem válasszon!"),"",ViziPartner!$C$73)</f>
        <v/>
      </c>
      <c r="BH112" s="60" t="str">
        <f>IF(OR($A112="",$A112="Kérem válasszon!"),"",ViziPartner!$C$74)</f>
        <v/>
      </c>
      <c r="BI112" s="60" t="str">
        <f t="shared" si="20"/>
        <v/>
      </c>
      <c r="BJ112" s="60" t="str">
        <f t="shared" si="21"/>
        <v/>
      </c>
      <c r="BK112" s="60" t="str">
        <f t="shared" si="22"/>
        <v/>
      </c>
    </row>
    <row r="113" spans="4:63" ht="15.75">
      <c r="D113" s="69"/>
      <c r="F113" s="60" t="str">
        <f t="shared" si="13"/>
        <v/>
      </c>
      <c r="G113" s="60" t="str">
        <f t="shared" si="14"/>
        <v/>
      </c>
      <c r="H113" s="103" t="str">
        <f t="shared" si="23"/>
        <v/>
      </c>
      <c r="I113" s="103" t="str">
        <f t="shared" si="24"/>
        <v/>
      </c>
      <c r="J113" s="104" t="str">
        <f t="shared" si="15"/>
        <v/>
      </c>
      <c r="L113" s="107"/>
      <c r="X113" s="60" t="str">
        <f t="shared" si="25"/>
        <v/>
      </c>
      <c r="Z113" s="118"/>
      <c r="AA113" s="120"/>
      <c r="AD113" s="60" t="str">
        <f t="shared" si="16"/>
        <v/>
      </c>
      <c r="AE113" s="60" t="str">
        <f t="shared" si="17"/>
        <v/>
      </c>
      <c r="AF113" s="60" t="str">
        <f t="shared" si="18"/>
        <v/>
      </c>
      <c r="AG113" s="60" t="str">
        <f t="shared" si="19"/>
        <v/>
      </c>
      <c r="BE113" s="60" t="str">
        <f>IF(OR($A113="",$A113="Kérem válasszon!"),"",ViziPartner!$C$9)</f>
        <v/>
      </c>
      <c r="BF113" s="60" t="str">
        <f>IF(OR($A113="",$A113="Kérem válasszon!"),"",ViziPartner!$C$8)</f>
        <v/>
      </c>
      <c r="BG113" s="60" t="str">
        <f>IF(OR($A113="",$A113="Kérem válasszon!"),"",ViziPartner!$C$73)</f>
        <v/>
      </c>
      <c r="BH113" s="60" t="str">
        <f>IF(OR($A113="",$A113="Kérem válasszon!"),"",ViziPartner!$C$74)</f>
        <v/>
      </c>
      <c r="BI113" s="60" t="str">
        <f t="shared" si="20"/>
        <v/>
      </c>
      <c r="BJ113" s="60" t="str">
        <f t="shared" si="21"/>
        <v/>
      </c>
      <c r="BK113" s="60" t="str">
        <f t="shared" si="22"/>
        <v/>
      </c>
    </row>
    <row r="114" spans="4:63" ht="15.75">
      <c r="D114" s="69"/>
      <c r="F114" s="60" t="str">
        <f t="shared" si="13"/>
        <v/>
      </c>
      <c r="G114" s="60" t="str">
        <f t="shared" si="14"/>
        <v/>
      </c>
      <c r="H114" s="103" t="str">
        <f t="shared" si="23"/>
        <v/>
      </c>
      <c r="I114" s="103" t="str">
        <f t="shared" si="24"/>
        <v/>
      </c>
      <c r="J114" s="104" t="str">
        <f t="shared" si="15"/>
        <v/>
      </c>
      <c r="L114" s="107"/>
      <c r="X114" s="60" t="str">
        <f t="shared" si="25"/>
        <v/>
      </c>
      <c r="Z114" s="118"/>
      <c r="AA114" s="120"/>
      <c r="AD114" s="60" t="str">
        <f t="shared" si="16"/>
        <v/>
      </c>
      <c r="AE114" s="60" t="str">
        <f t="shared" si="17"/>
        <v/>
      </c>
      <c r="AF114" s="60" t="str">
        <f t="shared" si="18"/>
        <v/>
      </c>
      <c r="AG114" s="60" t="str">
        <f t="shared" si="19"/>
        <v/>
      </c>
      <c r="BE114" s="60" t="str">
        <f>IF(OR($A114="",$A114="Kérem válasszon!"),"",ViziPartner!$C$9)</f>
        <v/>
      </c>
      <c r="BF114" s="60" t="str">
        <f>IF(OR($A114="",$A114="Kérem válasszon!"),"",ViziPartner!$C$8)</f>
        <v/>
      </c>
      <c r="BG114" s="60" t="str">
        <f>IF(OR($A114="",$A114="Kérem válasszon!"),"",ViziPartner!$C$73)</f>
        <v/>
      </c>
      <c r="BH114" s="60" t="str">
        <f>IF(OR($A114="",$A114="Kérem válasszon!"),"",ViziPartner!$C$74)</f>
        <v/>
      </c>
      <c r="BI114" s="60" t="str">
        <f t="shared" si="20"/>
        <v/>
      </c>
      <c r="BJ114" s="60" t="str">
        <f t="shared" si="21"/>
        <v/>
      </c>
      <c r="BK114" s="60" t="str">
        <f t="shared" si="22"/>
        <v/>
      </c>
    </row>
    <row r="115" spans="4:63" ht="15.75">
      <c r="D115" s="69"/>
      <c r="F115" s="60" t="str">
        <f t="shared" si="13"/>
        <v/>
      </c>
      <c r="G115" s="60" t="str">
        <f t="shared" si="14"/>
        <v/>
      </c>
      <c r="H115" s="103" t="str">
        <f t="shared" si="23"/>
        <v/>
      </c>
      <c r="I115" s="103" t="str">
        <f t="shared" si="24"/>
        <v/>
      </c>
      <c r="J115" s="104" t="str">
        <f t="shared" si="15"/>
        <v/>
      </c>
      <c r="L115" s="107"/>
      <c r="X115" s="60" t="str">
        <f t="shared" si="25"/>
        <v/>
      </c>
      <c r="Z115" s="118"/>
      <c r="AA115" s="120"/>
      <c r="AD115" s="60" t="str">
        <f t="shared" si="16"/>
        <v/>
      </c>
      <c r="AE115" s="60" t="str">
        <f t="shared" si="17"/>
        <v/>
      </c>
      <c r="AF115" s="60" t="str">
        <f t="shared" si="18"/>
        <v/>
      </c>
      <c r="AG115" s="60" t="str">
        <f t="shared" si="19"/>
        <v/>
      </c>
      <c r="BE115" s="60" t="str">
        <f>IF(OR($A115="",$A115="Kérem válasszon!"),"",ViziPartner!$C$9)</f>
        <v/>
      </c>
      <c r="BF115" s="60" t="str">
        <f>IF(OR($A115="",$A115="Kérem válasszon!"),"",ViziPartner!$C$8)</f>
        <v/>
      </c>
      <c r="BG115" s="60" t="str">
        <f>IF(OR($A115="",$A115="Kérem válasszon!"),"",ViziPartner!$C$73)</f>
        <v/>
      </c>
      <c r="BH115" s="60" t="str">
        <f>IF(OR($A115="",$A115="Kérem válasszon!"),"",ViziPartner!$C$74)</f>
        <v/>
      </c>
      <c r="BI115" s="60" t="str">
        <f t="shared" si="20"/>
        <v/>
      </c>
      <c r="BJ115" s="60" t="str">
        <f t="shared" si="21"/>
        <v/>
      </c>
      <c r="BK115" s="60" t="str">
        <f t="shared" si="22"/>
        <v/>
      </c>
    </row>
    <row r="116" spans="4:63" ht="15.75">
      <c r="D116" s="69"/>
      <c r="F116" s="60" t="str">
        <f t="shared" si="13"/>
        <v/>
      </c>
      <c r="G116" s="60" t="str">
        <f t="shared" si="14"/>
        <v/>
      </c>
      <c r="H116" s="103" t="str">
        <f t="shared" si="23"/>
        <v/>
      </c>
      <c r="I116" s="103" t="str">
        <f t="shared" si="24"/>
        <v/>
      </c>
      <c r="J116" s="104" t="str">
        <f t="shared" si="15"/>
        <v/>
      </c>
      <c r="L116" s="107"/>
      <c r="X116" s="60" t="str">
        <f t="shared" si="25"/>
        <v/>
      </c>
      <c r="Z116" s="118"/>
      <c r="AA116" s="120"/>
      <c r="AD116" s="60" t="str">
        <f t="shared" si="16"/>
        <v/>
      </c>
      <c r="AE116" s="60" t="str">
        <f t="shared" si="17"/>
        <v/>
      </c>
      <c r="AF116" s="60" t="str">
        <f t="shared" si="18"/>
        <v/>
      </c>
      <c r="AG116" s="60" t="str">
        <f t="shared" si="19"/>
        <v/>
      </c>
      <c r="BE116" s="60" t="str">
        <f>IF(OR($A116="",$A116="Kérem válasszon!"),"",ViziPartner!$C$9)</f>
        <v/>
      </c>
      <c r="BF116" s="60" t="str">
        <f>IF(OR($A116="",$A116="Kérem válasszon!"),"",ViziPartner!$C$8)</f>
        <v/>
      </c>
      <c r="BG116" s="60" t="str">
        <f>IF(OR($A116="",$A116="Kérem válasszon!"),"",ViziPartner!$C$73)</f>
        <v/>
      </c>
      <c r="BH116" s="60" t="str">
        <f>IF(OR($A116="",$A116="Kérem válasszon!"),"",ViziPartner!$C$74)</f>
        <v/>
      </c>
      <c r="BI116" s="60" t="str">
        <f t="shared" si="20"/>
        <v/>
      </c>
      <c r="BJ116" s="60" t="str">
        <f t="shared" si="21"/>
        <v/>
      </c>
      <c r="BK116" s="60" t="str">
        <f t="shared" si="22"/>
        <v/>
      </c>
    </row>
    <row r="117" spans="4:63" ht="15.75">
      <c r="D117" s="69"/>
      <c r="F117" s="60" t="str">
        <f t="shared" si="13"/>
        <v/>
      </c>
      <c r="G117" s="60" t="str">
        <f t="shared" si="14"/>
        <v/>
      </c>
      <c r="H117" s="103" t="str">
        <f t="shared" si="23"/>
        <v/>
      </c>
      <c r="I117" s="103" t="str">
        <f t="shared" si="24"/>
        <v/>
      </c>
      <c r="J117" s="104" t="str">
        <f t="shared" si="15"/>
        <v/>
      </c>
      <c r="L117" s="107"/>
      <c r="X117" s="60" t="str">
        <f t="shared" si="25"/>
        <v/>
      </c>
      <c r="Z117" s="118"/>
      <c r="AA117" s="120"/>
      <c r="AD117" s="60" t="str">
        <f t="shared" si="16"/>
        <v/>
      </c>
      <c r="AE117" s="60" t="str">
        <f t="shared" si="17"/>
        <v/>
      </c>
      <c r="AF117" s="60" t="str">
        <f t="shared" si="18"/>
        <v/>
      </c>
      <c r="AG117" s="60" t="str">
        <f t="shared" si="19"/>
        <v/>
      </c>
      <c r="BE117" s="60" t="str">
        <f>IF(OR($A117="",$A117="Kérem válasszon!"),"",ViziPartner!$C$9)</f>
        <v/>
      </c>
      <c r="BF117" s="60" t="str">
        <f>IF(OR($A117="",$A117="Kérem válasszon!"),"",ViziPartner!$C$8)</f>
        <v/>
      </c>
      <c r="BG117" s="60" t="str">
        <f>IF(OR($A117="",$A117="Kérem válasszon!"),"",ViziPartner!$C$73)</f>
        <v/>
      </c>
      <c r="BH117" s="60" t="str">
        <f>IF(OR($A117="",$A117="Kérem válasszon!"),"",ViziPartner!$C$74)</f>
        <v/>
      </c>
      <c r="BI117" s="60" t="str">
        <f t="shared" si="20"/>
        <v/>
      </c>
      <c r="BJ117" s="60" t="str">
        <f t="shared" si="21"/>
        <v/>
      </c>
      <c r="BK117" s="60" t="str">
        <f t="shared" si="22"/>
        <v/>
      </c>
    </row>
    <row r="118" spans="4:63" ht="15.75">
      <c r="D118" s="69"/>
      <c r="F118" s="60" t="str">
        <f t="shared" si="13"/>
        <v/>
      </c>
      <c r="G118" s="60" t="str">
        <f t="shared" si="14"/>
        <v/>
      </c>
      <c r="H118" s="103" t="str">
        <f t="shared" si="23"/>
        <v/>
      </c>
      <c r="I118" s="103" t="str">
        <f t="shared" si="24"/>
        <v/>
      </c>
      <c r="J118" s="104" t="str">
        <f t="shared" si="15"/>
        <v/>
      </c>
      <c r="L118" s="107"/>
      <c r="X118" s="60" t="str">
        <f t="shared" si="25"/>
        <v/>
      </c>
      <c r="Z118" s="118"/>
      <c r="AA118" s="120"/>
      <c r="AD118" s="60" t="str">
        <f t="shared" si="16"/>
        <v/>
      </c>
      <c r="AE118" s="60" t="str">
        <f t="shared" si="17"/>
        <v/>
      </c>
      <c r="AF118" s="60" t="str">
        <f t="shared" si="18"/>
        <v/>
      </c>
      <c r="AG118" s="60" t="str">
        <f t="shared" si="19"/>
        <v/>
      </c>
      <c r="BE118" s="60" t="str">
        <f>IF(OR($A118="",$A118="Kérem válasszon!"),"",ViziPartner!$C$9)</f>
        <v/>
      </c>
      <c r="BF118" s="60" t="str">
        <f>IF(OR($A118="",$A118="Kérem válasszon!"),"",ViziPartner!$C$8)</f>
        <v/>
      </c>
      <c r="BG118" s="60" t="str">
        <f>IF(OR($A118="",$A118="Kérem válasszon!"),"",ViziPartner!$C$73)</f>
        <v/>
      </c>
      <c r="BH118" s="60" t="str">
        <f>IF(OR($A118="",$A118="Kérem válasszon!"),"",ViziPartner!$C$74)</f>
        <v/>
      </c>
      <c r="BI118" s="60" t="str">
        <f t="shared" si="20"/>
        <v/>
      </c>
      <c r="BJ118" s="60" t="str">
        <f t="shared" si="21"/>
        <v/>
      </c>
      <c r="BK118" s="60" t="str">
        <f t="shared" si="22"/>
        <v/>
      </c>
    </row>
    <row r="119" spans="4:63" ht="15.75">
      <c r="D119" s="69"/>
      <c r="F119" s="60" t="str">
        <f t="shared" si="13"/>
        <v/>
      </c>
      <c r="G119" s="60" t="str">
        <f t="shared" si="14"/>
        <v/>
      </c>
      <c r="H119" s="103" t="str">
        <f t="shared" si="23"/>
        <v/>
      </c>
      <c r="I119" s="103" t="str">
        <f t="shared" si="24"/>
        <v/>
      </c>
      <c r="J119" s="104" t="str">
        <f t="shared" si="15"/>
        <v/>
      </c>
      <c r="L119" s="107"/>
      <c r="X119" s="60" t="str">
        <f t="shared" si="25"/>
        <v/>
      </c>
      <c r="Z119" s="118"/>
      <c r="AA119" s="120"/>
      <c r="AD119" s="60" t="str">
        <f t="shared" si="16"/>
        <v/>
      </c>
      <c r="AE119" s="60" t="str">
        <f t="shared" si="17"/>
        <v/>
      </c>
      <c r="AF119" s="60" t="str">
        <f t="shared" si="18"/>
        <v/>
      </c>
      <c r="AG119" s="60" t="str">
        <f t="shared" si="19"/>
        <v/>
      </c>
      <c r="BE119" s="60" t="str">
        <f>IF(OR($A119="",$A119="Kérem válasszon!"),"",ViziPartner!$C$9)</f>
        <v/>
      </c>
      <c r="BF119" s="60" t="str">
        <f>IF(OR($A119="",$A119="Kérem válasszon!"),"",ViziPartner!$C$8)</f>
        <v/>
      </c>
      <c r="BG119" s="60" t="str">
        <f>IF(OR($A119="",$A119="Kérem válasszon!"),"",ViziPartner!$C$73)</f>
        <v/>
      </c>
      <c r="BH119" s="60" t="str">
        <f>IF(OR($A119="",$A119="Kérem válasszon!"),"",ViziPartner!$C$74)</f>
        <v/>
      </c>
      <c r="BI119" s="60" t="str">
        <f t="shared" si="20"/>
        <v/>
      </c>
      <c r="BJ119" s="60" t="str">
        <f t="shared" si="21"/>
        <v/>
      </c>
      <c r="BK119" s="60" t="str">
        <f t="shared" si="22"/>
        <v/>
      </c>
    </row>
    <row r="120" spans="4:63" ht="15.75">
      <c r="D120" s="69"/>
      <c r="F120" s="60" t="str">
        <f t="shared" si="13"/>
        <v/>
      </c>
      <c r="G120" s="60" t="str">
        <f t="shared" si="14"/>
        <v/>
      </c>
      <c r="H120" s="103" t="str">
        <f t="shared" si="23"/>
        <v/>
      </c>
      <c r="I120" s="103" t="str">
        <f t="shared" si="24"/>
        <v/>
      </c>
      <c r="J120" s="104" t="str">
        <f t="shared" si="15"/>
        <v/>
      </c>
      <c r="L120" s="107"/>
      <c r="X120" s="60" t="str">
        <f t="shared" si="25"/>
        <v/>
      </c>
      <c r="Z120" s="118"/>
      <c r="AA120" s="120"/>
      <c r="AD120" s="60" t="str">
        <f t="shared" si="16"/>
        <v/>
      </c>
      <c r="AE120" s="60" t="str">
        <f t="shared" si="17"/>
        <v/>
      </c>
      <c r="AF120" s="60" t="str">
        <f t="shared" si="18"/>
        <v/>
      </c>
      <c r="AG120" s="60" t="str">
        <f t="shared" si="19"/>
        <v/>
      </c>
      <c r="BE120" s="60" t="str">
        <f>IF(OR($A120="",$A120="Kérem válasszon!"),"",ViziPartner!$C$9)</f>
        <v/>
      </c>
      <c r="BF120" s="60" t="str">
        <f>IF(OR($A120="",$A120="Kérem válasszon!"),"",ViziPartner!$C$8)</f>
        <v/>
      </c>
      <c r="BG120" s="60" t="str">
        <f>IF(OR($A120="",$A120="Kérem válasszon!"),"",ViziPartner!$C$73)</f>
        <v/>
      </c>
      <c r="BH120" s="60" t="str">
        <f>IF(OR($A120="",$A120="Kérem válasszon!"),"",ViziPartner!$C$74)</f>
        <v/>
      </c>
      <c r="BI120" s="60" t="str">
        <f t="shared" si="20"/>
        <v/>
      </c>
      <c r="BJ120" s="60" t="str">
        <f t="shared" si="21"/>
        <v/>
      </c>
      <c r="BK120" s="60" t="str">
        <f t="shared" si="22"/>
        <v/>
      </c>
    </row>
    <row r="121" spans="4:63" ht="15.75">
      <c r="D121" s="69"/>
      <c r="F121" s="60" t="str">
        <f t="shared" si="13"/>
        <v/>
      </c>
      <c r="G121" s="60" t="str">
        <f t="shared" si="14"/>
        <v/>
      </c>
      <c r="H121" s="103" t="str">
        <f t="shared" si="23"/>
        <v/>
      </c>
      <c r="I121" s="103" t="str">
        <f t="shared" si="24"/>
        <v/>
      </c>
      <c r="J121" s="104" t="str">
        <f t="shared" si="15"/>
        <v/>
      </c>
      <c r="L121" s="107"/>
      <c r="X121" s="60" t="str">
        <f t="shared" si="25"/>
        <v/>
      </c>
      <c r="Z121" s="118"/>
      <c r="AA121" s="120"/>
      <c r="AD121" s="60" t="str">
        <f t="shared" si="16"/>
        <v/>
      </c>
      <c r="AE121" s="60" t="str">
        <f t="shared" si="17"/>
        <v/>
      </c>
      <c r="AF121" s="60" t="str">
        <f t="shared" si="18"/>
        <v/>
      </c>
      <c r="AG121" s="60" t="str">
        <f t="shared" si="19"/>
        <v/>
      </c>
      <c r="BE121" s="60" t="str">
        <f>IF(OR($A121="",$A121="Kérem válasszon!"),"",ViziPartner!$C$9)</f>
        <v/>
      </c>
      <c r="BF121" s="60" t="str">
        <f>IF(OR($A121="",$A121="Kérem válasszon!"),"",ViziPartner!$C$8)</f>
        <v/>
      </c>
      <c r="BG121" s="60" t="str">
        <f>IF(OR($A121="",$A121="Kérem válasszon!"),"",ViziPartner!$C$73)</f>
        <v/>
      </c>
      <c r="BH121" s="60" t="str">
        <f>IF(OR($A121="",$A121="Kérem válasszon!"),"",ViziPartner!$C$74)</f>
        <v/>
      </c>
      <c r="BI121" s="60" t="str">
        <f t="shared" si="20"/>
        <v/>
      </c>
      <c r="BJ121" s="60" t="str">
        <f t="shared" si="21"/>
        <v/>
      </c>
      <c r="BK121" s="60" t="str">
        <f t="shared" si="22"/>
        <v/>
      </c>
    </row>
    <row r="122" spans="4:63" ht="15.75">
      <c r="D122" s="69"/>
      <c r="F122" s="60" t="str">
        <f t="shared" si="13"/>
        <v/>
      </c>
      <c r="G122" s="60" t="str">
        <f t="shared" si="14"/>
        <v/>
      </c>
      <c r="H122" s="103" t="str">
        <f t="shared" si="23"/>
        <v/>
      </c>
      <c r="I122" s="103" t="str">
        <f t="shared" si="24"/>
        <v/>
      </c>
      <c r="J122" s="104" t="str">
        <f t="shared" si="15"/>
        <v/>
      </c>
      <c r="L122" s="107"/>
      <c r="X122" s="60" t="str">
        <f t="shared" si="25"/>
        <v/>
      </c>
      <c r="Z122" s="118"/>
      <c r="AA122" s="120"/>
      <c r="AD122" s="60" t="str">
        <f t="shared" si="16"/>
        <v/>
      </c>
      <c r="AE122" s="60" t="str">
        <f t="shared" si="17"/>
        <v/>
      </c>
      <c r="AF122" s="60" t="str">
        <f t="shared" si="18"/>
        <v/>
      </c>
      <c r="AG122" s="60" t="str">
        <f t="shared" si="19"/>
        <v/>
      </c>
      <c r="BE122" s="60" t="str">
        <f>IF(OR($A122="",$A122="Kérem válasszon!"),"",ViziPartner!$C$9)</f>
        <v/>
      </c>
      <c r="BF122" s="60" t="str">
        <f>IF(OR($A122="",$A122="Kérem válasszon!"),"",ViziPartner!$C$8)</f>
        <v/>
      </c>
      <c r="BG122" s="60" t="str">
        <f>IF(OR($A122="",$A122="Kérem válasszon!"),"",ViziPartner!$C$73)</f>
        <v/>
      </c>
      <c r="BH122" s="60" t="str">
        <f>IF(OR($A122="",$A122="Kérem válasszon!"),"",ViziPartner!$C$74)</f>
        <v/>
      </c>
      <c r="BI122" s="60" t="str">
        <f t="shared" si="20"/>
        <v/>
      </c>
      <c r="BJ122" s="60" t="str">
        <f t="shared" si="21"/>
        <v/>
      </c>
      <c r="BK122" s="60" t="str">
        <f t="shared" si="22"/>
        <v/>
      </c>
    </row>
    <row r="123" spans="4:63" ht="15.75">
      <c r="D123" s="69"/>
      <c r="F123" s="60" t="str">
        <f t="shared" si="13"/>
        <v/>
      </c>
      <c r="G123" s="60" t="str">
        <f t="shared" si="14"/>
        <v/>
      </c>
      <c r="H123" s="103" t="str">
        <f t="shared" si="23"/>
        <v/>
      </c>
      <c r="I123" s="103" t="str">
        <f t="shared" si="24"/>
        <v/>
      </c>
      <c r="J123" s="104" t="str">
        <f t="shared" si="15"/>
        <v/>
      </c>
      <c r="L123" s="107"/>
      <c r="X123" s="60" t="str">
        <f t="shared" si="25"/>
        <v/>
      </c>
      <c r="Z123" s="118"/>
      <c r="AA123" s="120"/>
      <c r="AD123" s="60" t="str">
        <f t="shared" si="16"/>
        <v/>
      </c>
      <c r="AE123" s="60" t="str">
        <f t="shared" si="17"/>
        <v/>
      </c>
      <c r="AF123" s="60" t="str">
        <f t="shared" si="18"/>
        <v/>
      </c>
      <c r="AG123" s="60" t="str">
        <f t="shared" si="19"/>
        <v/>
      </c>
      <c r="BE123" s="60" t="str">
        <f>IF(OR($A123="",$A123="Kérem válasszon!"),"",ViziPartner!$C$9)</f>
        <v/>
      </c>
      <c r="BF123" s="60" t="str">
        <f>IF(OR($A123="",$A123="Kérem válasszon!"),"",ViziPartner!$C$8)</f>
        <v/>
      </c>
      <c r="BG123" s="60" t="str">
        <f>IF(OR($A123="",$A123="Kérem válasszon!"),"",ViziPartner!$C$73)</f>
        <v/>
      </c>
      <c r="BH123" s="60" t="str">
        <f>IF(OR($A123="",$A123="Kérem válasszon!"),"",ViziPartner!$C$74)</f>
        <v/>
      </c>
      <c r="BI123" s="60" t="str">
        <f t="shared" si="20"/>
        <v/>
      </c>
      <c r="BJ123" s="60" t="str">
        <f t="shared" si="21"/>
        <v/>
      </c>
      <c r="BK123" s="60" t="str">
        <f t="shared" si="22"/>
        <v/>
      </c>
    </row>
    <row r="124" spans="4:63" ht="15.75">
      <c r="D124" s="69"/>
      <c r="F124" s="60" t="str">
        <f t="shared" si="13"/>
        <v/>
      </c>
      <c r="G124" s="60" t="str">
        <f t="shared" si="14"/>
        <v/>
      </c>
      <c r="H124" s="103" t="str">
        <f t="shared" si="23"/>
        <v/>
      </c>
      <c r="I124" s="103" t="str">
        <f t="shared" si="24"/>
        <v/>
      </c>
      <c r="J124" s="104" t="str">
        <f t="shared" si="15"/>
        <v/>
      </c>
      <c r="L124" s="107"/>
      <c r="X124" s="60" t="str">
        <f t="shared" si="25"/>
        <v/>
      </c>
      <c r="Z124" s="118"/>
      <c r="AA124" s="120"/>
      <c r="AD124" s="60" t="str">
        <f t="shared" si="16"/>
        <v/>
      </c>
      <c r="AE124" s="60" t="str">
        <f t="shared" si="17"/>
        <v/>
      </c>
      <c r="AF124" s="60" t="str">
        <f t="shared" si="18"/>
        <v/>
      </c>
      <c r="AG124" s="60" t="str">
        <f t="shared" si="19"/>
        <v/>
      </c>
      <c r="BE124" s="60" t="str">
        <f>IF(OR($A124="",$A124="Kérem válasszon!"),"",ViziPartner!$C$9)</f>
        <v/>
      </c>
      <c r="BF124" s="60" t="str">
        <f>IF(OR($A124="",$A124="Kérem válasszon!"),"",ViziPartner!$C$8)</f>
        <v/>
      </c>
      <c r="BG124" s="60" t="str">
        <f>IF(OR($A124="",$A124="Kérem válasszon!"),"",ViziPartner!$C$73)</f>
        <v/>
      </c>
      <c r="BH124" s="60" t="str">
        <f>IF(OR($A124="",$A124="Kérem válasszon!"),"",ViziPartner!$C$74)</f>
        <v/>
      </c>
      <c r="BI124" s="60" t="str">
        <f t="shared" si="20"/>
        <v/>
      </c>
      <c r="BJ124" s="60" t="str">
        <f t="shared" si="21"/>
        <v/>
      </c>
      <c r="BK124" s="60" t="str">
        <f t="shared" si="22"/>
        <v/>
      </c>
    </row>
    <row r="125" spans="4:63" ht="15.75">
      <c r="D125" s="69"/>
      <c r="F125" s="60" t="str">
        <f t="shared" si="13"/>
        <v/>
      </c>
      <c r="G125" s="60" t="str">
        <f t="shared" si="14"/>
        <v/>
      </c>
      <c r="H125" s="103" t="str">
        <f t="shared" si="23"/>
        <v/>
      </c>
      <c r="I125" s="103" t="str">
        <f t="shared" si="24"/>
        <v/>
      </c>
      <c r="J125" s="104" t="str">
        <f t="shared" si="15"/>
        <v/>
      </c>
      <c r="L125" s="107"/>
      <c r="X125" s="60" t="str">
        <f t="shared" si="25"/>
        <v/>
      </c>
      <c r="Z125" s="118"/>
      <c r="AA125" s="120"/>
      <c r="AD125" s="60" t="str">
        <f t="shared" si="16"/>
        <v/>
      </c>
      <c r="AE125" s="60" t="str">
        <f t="shared" si="17"/>
        <v/>
      </c>
      <c r="AF125" s="60" t="str">
        <f t="shared" si="18"/>
        <v/>
      </c>
      <c r="AG125" s="60" t="str">
        <f t="shared" si="19"/>
        <v/>
      </c>
      <c r="BE125" s="60" t="str">
        <f>IF(OR($A125="",$A125="Kérem válasszon!"),"",ViziPartner!$C$9)</f>
        <v/>
      </c>
      <c r="BF125" s="60" t="str">
        <f>IF(OR($A125="",$A125="Kérem válasszon!"),"",ViziPartner!$C$8)</f>
        <v/>
      </c>
      <c r="BG125" s="60" t="str">
        <f>IF(OR($A125="",$A125="Kérem válasszon!"),"",ViziPartner!$C$73)</f>
        <v/>
      </c>
      <c r="BH125" s="60" t="str">
        <f>IF(OR($A125="",$A125="Kérem válasszon!"),"",ViziPartner!$C$74)</f>
        <v/>
      </c>
      <c r="BI125" s="60" t="str">
        <f t="shared" si="20"/>
        <v/>
      </c>
      <c r="BJ125" s="60" t="str">
        <f t="shared" si="21"/>
        <v/>
      </c>
      <c r="BK125" s="60" t="str">
        <f t="shared" si="22"/>
        <v/>
      </c>
    </row>
    <row r="126" spans="4:63" ht="15.75">
      <c r="D126" s="69"/>
      <c r="F126" s="60" t="str">
        <f t="shared" si="13"/>
        <v/>
      </c>
      <c r="G126" s="60" t="str">
        <f t="shared" si="14"/>
        <v/>
      </c>
      <c r="H126" s="103" t="str">
        <f t="shared" si="23"/>
        <v/>
      </c>
      <c r="I126" s="103" t="str">
        <f t="shared" si="24"/>
        <v/>
      </c>
      <c r="J126" s="104" t="str">
        <f t="shared" si="15"/>
        <v/>
      </c>
      <c r="L126" s="107"/>
      <c r="X126" s="60" t="str">
        <f t="shared" si="25"/>
        <v/>
      </c>
      <c r="Z126" s="118"/>
      <c r="AA126" s="120"/>
      <c r="AD126" s="60" t="str">
        <f t="shared" si="16"/>
        <v/>
      </c>
      <c r="AE126" s="60" t="str">
        <f t="shared" si="17"/>
        <v/>
      </c>
      <c r="AF126" s="60" t="str">
        <f t="shared" si="18"/>
        <v/>
      </c>
      <c r="AG126" s="60" t="str">
        <f t="shared" si="19"/>
        <v/>
      </c>
      <c r="BE126" s="60" t="str">
        <f>IF(OR($A126="",$A126="Kérem válasszon!"),"",ViziPartner!$C$9)</f>
        <v/>
      </c>
      <c r="BF126" s="60" t="str">
        <f>IF(OR($A126="",$A126="Kérem válasszon!"),"",ViziPartner!$C$8)</f>
        <v/>
      </c>
      <c r="BG126" s="60" t="str">
        <f>IF(OR($A126="",$A126="Kérem válasszon!"),"",ViziPartner!$C$73)</f>
        <v/>
      </c>
      <c r="BH126" s="60" t="str">
        <f>IF(OR($A126="",$A126="Kérem válasszon!"),"",ViziPartner!$C$74)</f>
        <v/>
      </c>
      <c r="BI126" s="60" t="str">
        <f t="shared" si="20"/>
        <v/>
      </c>
      <c r="BJ126" s="60" t="str">
        <f t="shared" si="21"/>
        <v/>
      </c>
      <c r="BK126" s="60" t="str">
        <f t="shared" si="22"/>
        <v/>
      </c>
    </row>
    <row r="127" spans="4:63" ht="15.75">
      <c r="D127" s="69"/>
      <c r="F127" s="60" t="str">
        <f t="shared" si="13"/>
        <v/>
      </c>
      <c r="G127" s="60" t="str">
        <f t="shared" si="14"/>
        <v/>
      </c>
      <c r="H127" s="103" t="str">
        <f t="shared" si="23"/>
        <v/>
      </c>
      <c r="I127" s="103" t="str">
        <f t="shared" si="24"/>
        <v/>
      </c>
      <c r="J127" s="104" t="str">
        <f t="shared" si="15"/>
        <v/>
      </c>
      <c r="L127" s="107"/>
      <c r="X127" s="60" t="str">
        <f t="shared" si="25"/>
        <v/>
      </c>
      <c r="Z127" s="118"/>
      <c r="AA127" s="120"/>
      <c r="AD127" s="60" t="str">
        <f t="shared" si="16"/>
        <v/>
      </c>
      <c r="AE127" s="60" t="str">
        <f t="shared" si="17"/>
        <v/>
      </c>
      <c r="AF127" s="60" t="str">
        <f t="shared" si="18"/>
        <v/>
      </c>
      <c r="AG127" s="60" t="str">
        <f t="shared" si="19"/>
        <v/>
      </c>
      <c r="BE127" s="60" t="str">
        <f>IF(OR($A127="",$A127="Kérem válasszon!"),"",ViziPartner!$C$9)</f>
        <v/>
      </c>
      <c r="BF127" s="60" t="str">
        <f>IF(OR($A127="",$A127="Kérem válasszon!"),"",ViziPartner!$C$8)</f>
        <v/>
      </c>
      <c r="BG127" s="60" t="str">
        <f>IF(OR($A127="",$A127="Kérem válasszon!"),"",ViziPartner!$C$73)</f>
        <v/>
      </c>
      <c r="BH127" s="60" t="str">
        <f>IF(OR($A127="",$A127="Kérem válasszon!"),"",ViziPartner!$C$74)</f>
        <v/>
      </c>
      <c r="BI127" s="60" t="str">
        <f t="shared" si="20"/>
        <v/>
      </c>
      <c r="BJ127" s="60" t="str">
        <f t="shared" si="21"/>
        <v/>
      </c>
      <c r="BK127" s="60" t="str">
        <f t="shared" si="22"/>
        <v/>
      </c>
    </row>
    <row r="128" spans="4:63" ht="15.75">
      <c r="D128" s="69"/>
      <c r="F128" s="60" t="str">
        <f t="shared" si="13"/>
        <v/>
      </c>
      <c r="G128" s="60" t="str">
        <f t="shared" si="14"/>
        <v/>
      </c>
      <c r="H128" s="103" t="str">
        <f t="shared" si="23"/>
        <v/>
      </c>
      <c r="I128" s="103" t="str">
        <f t="shared" si="24"/>
        <v/>
      </c>
      <c r="J128" s="104" t="str">
        <f t="shared" si="15"/>
        <v/>
      </c>
      <c r="L128" s="107"/>
      <c r="X128" s="60" t="str">
        <f t="shared" si="25"/>
        <v/>
      </c>
      <c r="Z128" s="118"/>
      <c r="AA128" s="120"/>
      <c r="AD128" s="60" t="str">
        <f t="shared" si="16"/>
        <v/>
      </c>
      <c r="AE128" s="60" t="str">
        <f t="shared" si="17"/>
        <v/>
      </c>
      <c r="AF128" s="60" t="str">
        <f t="shared" si="18"/>
        <v/>
      </c>
      <c r="AG128" s="60" t="str">
        <f t="shared" si="19"/>
        <v/>
      </c>
      <c r="BE128" s="60" t="str">
        <f>IF(OR($A128="",$A128="Kérem válasszon!"),"",ViziPartner!$C$9)</f>
        <v/>
      </c>
      <c r="BF128" s="60" t="str">
        <f>IF(OR($A128="",$A128="Kérem válasszon!"),"",ViziPartner!$C$8)</f>
        <v/>
      </c>
      <c r="BG128" s="60" t="str">
        <f>IF(OR($A128="",$A128="Kérem válasszon!"),"",ViziPartner!$C$73)</f>
        <v/>
      </c>
      <c r="BH128" s="60" t="str">
        <f>IF(OR($A128="",$A128="Kérem válasszon!"),"",ViziPartner!$C$74)</f>
        <v/>
      </c>
      <c r="BI128" s="60" t="str">
        <f t="shared" si="20"/>
        <v/>
      </c>
      <c r="BJ128" s="60" t="str">
        <f t="shared" si="21"/>
        <v/>
      </c>
      <c r="BK128" s="60" t="str">
        <f t="shared" si="22"/>
        <v/>
      </c>
    </row>
    <row r="129" spans="4:63" ht="15.75">
      <c r="D129" s="69"/>
      <c r="F129" s="60" t="str">
        <f t="shared" si="13"/>
        <v/>
      </c>
      <c r="G129" s="60" t="str">
        <f t="shared" si="14"/>
        <v/>
      </c>
      <c r="H129" s="103" t="str">
        <f t="shared" si="23"/>
        <v/>
      </c>
      <c r="I129" s="103" t="str">
        <f t="shared" si="24"/>
        <v/>
      </c>
      <c r="J129" s="104" t="str">
        <f t="shared" si="15"/>
        <v/>
      </c>
      <c r="L129" s="107"/>
      <c r="X129" s="60" t="str">
        <f t="shared" si="25"/>
        <v/>
      </c>
      <c r="Z129" s="118"/>
      <c r="AA129" s="120"/>
      <c r="AD129" s="60" t="str">
        <f t="shared" si="16"/>
        <v/>
      </c>
      <c r="AE129" s="60" t="str">
        <f t="shared" si="17"/>
        <v/>
      </c>
      <c r="AF129" s="60" t="str">
        <f t="shared" si="18"/>
        <v/>
      </c>
      <c r="AG129" s="60" t="str">
        <f t="shared" si="19"/>
        <v/>
      </c>
      <c r="BE129" s="60" t="str">
        <f>IF(OR($A129="",$A129="Kérem válasszon!"),"",ViziPartner!$C$9)</f>
        <v/>
      </c>
      <c r="BF129" s="60" t="str">
        <f>IF(OR($A129="",$A129="Kérem válasszon!"),"",ViziPartner!$C$8)</f>
        <v/>
      </c>
      <c r="BG129" s="60" t="str">
        <f>IF(OR($A129="",$A129="Kérem válasszon!"),"",ViziPartner!$C$73)</f>
        <v/>
      </c>
      <c r="BH129" s="60" t="str">
        <f>IF(OR($A129="",$A129="Kérem válasszon!"),"",ViziPartner!$C$74)</f>
        <v/>
      </c>
      <c r="BI129" s="60" t="str">
        <f t="shared" si="20"/>
        <v/>
      </c>
      <c r="BJ129" s="60" t="str">
        <f t="shared" si="21"/>
        <v/>
      </c>
      <c r="BK129" s="60" t="str">
        <f t="shared" si="22"/>
        <v/>
      </c>
    </row>
    <row r="130" spans="4:63" ht="15.75">
      <c r="D130" s="69"/>
      <c r="F130" s="60" t="str">
        <f t="shared" ref="F130:F193" si="26">IFERROR(VLOOKUP($E130,Kedvezmény,3),"")</f>
        <v/>
      </c>
      <c r="G130" s="60" t="str">
        <f t="shared" ref="G130:G193" si="27">IFERROR(VLOOKUP($E130,Kedvezmény,2),"")</f>
        <v/>
      </c>
      <c r="H130" s="103" t="str">
        <f t="shared" si="23"/>
        <v/>
      </c>
      <c r="I130" s="103" t="str">
        <f t="shared" si="24"/>
        <v/>
      </c>
      <c r="J130" s="104" t="str">
        <f t="shared" ref="J130:J193" si="28">IF(OR($A130="",$A130="Kérem válasszon!"),"",IF($I130&gt;$H130,$I130-$H130,365-($H130-$I130)))</f>
        <v/>
      </c>
      <c r="L130" s="107"/>
      <c r="X130" s="60" t="str">
        <f t="shared" si="25"/>
        <v/>
      </c>
      <c r="Z130" s="118"/>
      <c r="AA130" s="120"/>
      <c r="AD130" s="60" t="str">
        <f t="shared" ref="AD130:AD193" si="29">IFERROR(VLOOKUP($AC130,BerTábla,2,0),"")</f>
        <v/>
      </c>
      <c r="AE130" s="60" t="str">
        <f t="shared" ref="AE130:AE193" si="30">IFERROR(VLOOKUP($AC130,BerTábla,3,0),"")</f>
        <v/>
      </c>
      <c r="AF130" s="60" t="str">
        <f t="shared" ref="AF130:AF193" si="31">IFERROR(VLOOKUP($AC130,BerTábla,4,0),"")</f>
        <v/>
      </c>
      <c r="AG130" s="60" t="str">
        <f t="shared" si="19"/>
        <v/>
      </c>
      <c r="BE130" s="60" t="str">
        <f>IF(OR($A130="",$A130="Kérem válasszon!"),"",ViziPartner!$C$9)</f>
        <v/>
      </c>
      <c r="BF130" s="60" t="str">
        <f>IF(OR($A130="",$A130="Kérem válasszon!"),"",ViziPartner!$C$8)</f>
        <v/>
      </c>
      <c r="BG130" s="60" t="str">
        <f>IF(OR($A130="",$A130="Kérem válasszon!"),"",ViziPartner!$C$73)</f>
        <v/>
      </c>
      <c r="BH130" s="60" t="str">
        <f>IF(OR($A130="",$A130="Kérem válasszon!"),"",ViziPartner!$C$74)</f>
        <v/>
      </c>
      <c r="BI130" s="60" t="str">
        <f t="shared" si="20"/>
        <v/>
      </c>
      <c r="BJ130" s="60" t="str">
        <f t="shared" si="21"/>
        <v/>
      </c>
      <c r="BK130" s="60" t="str">
        <f t="shared" si="22"/>
        <v/>
      </c>
    </row>
    <row r="131" spans="4:63" ht="15.75">
      <c r="D131" s="69"/>
      <c r="F131" s="60" t="str">
        <f t="shared" si="26"/>
        <v/>
      </c>
      <c r="G131" s="60" t="str">
        <f t="shared" si="27"/>
        <v/>
      </c>
      <c r="H131" s="103" t="str">
        <f t="shared" si="23"/>
        <v/>
      </c>
      <c r="I131" s="103" t="str">
        <f t="shared" si="24"/>
        <v/>
      </c>
      <c r="J131" s="104" t="str">
        <f t="shared" si="28"/>
        <v/>
      </c>
      <c r="L131" s="107"/>
      <c r="X131" s="60" t="str">
        <f t="shared" si="25"/>
        <v/>
      </c>
      <c r="Z131" s="118"/>
      <c r="AA131" s="120"/>
      <c r="AD131" s="60" t="str">
        <f t="shared" si="29"/>
        <v/>
      </c>
      <c r="AE131" s="60" t="str">
        <f t="shared" si="30"/>
        <v/>
      </c>
      <c r="AF131" s="60" t="str">
        <f t="shared" si="31"/>
        <v/>
      </c>
      <c r="AG131" s="60" t="str">
        <f t="shared" ref="AG131:AG194" si="32">IF(OR($M131="",$M131="Kérem válasszon!"),"","Üzemelő")</f>
        <v/>
      </c>
      <c r="BE131" s="60" t="str">
        <f>IF(OR($A131="",$A131="Kérem válasszon!"),"",ViziPartner!$C$9)</f>
        <v/>
      </c>
      <c r="BF131" s="60" t="str">
        <f>IF(OR($A131="",$A131="Kérem válasszon!"),"",ViziPartner!$C$8)</f>
        <v/>
      </c>
      <c r="BG131" s="60" t="str">
        <f>IF(OR($A131="",$A131="Kérem válasszon!"),"",ViziPartner!$C$73)</f>
        <v/>
      </c>
      <c r="BH131" s="60" t="str">
        <f>IF(OR($A131="",$A131="Kérem válasszon!"),"",ViziPartner!$C$74)</f>
        <v/>
      </c>
      <c r="BI131" s="60" t="str">
        <f t="shared" ref="BI131:BI194" si="33">IF(OR(AL131&lt;&gt;"",AM131&lt;&gt;"",AO131&lt;&gt;"",AP131&lt;&gt;""),1,"")</f>
        <v/>
      </c>
      <c r="BJ131" s="60" t="str">
        <f t="shared" ref="BJ131:BJ194" si="34">IF(OR(,AR131&lt;&gt;"",AS131&lt;&gt;"",AU131&lt;&gt;"",AV131&lt;&gt;""),1,"")</f>
        <v/>
      </c>
      <c r="BK131" s="60" t="str">
        <f t="shared" ref="BK131:BK194" si="35">IF(OR(,AX131&lt;&gt;"",AY131&lt;&gt;"",BA131&lt;&gt;"",BB131&lt;&gt;""),1,"")</f>
        <v/>
      </c>
    </row>
    <row r="132" spans="4:63" ht="15.75">
      <c r="D132" s="69"/>
      <c r="F132" s="60" t="str">
        <f t="shared" si="26"/>
        <v/>
      </c>
      <c r="G132" s="60" t="str">
        <f t="shared" si="27"/>
        <v/>
      </c>
      <c r="H132" s="103" t="str">
        <f t="shared" ref="H132:H195" si="36">IF(AND($A132&lt;&gt;"",$A132&lt;&gt;"kérem válasszon!"),"01.01","")</f>
        <v/>
      </c>
      <c r="I132" s="103" t="str">
        <f t="shared" ref="I132:I195" si="37">IF(AND($A132&lt;&gt;"",$A132&lt;&gt;"kérem válasszon!"),"12.31","")</f>
        <v/>
      </c>
      <c r="J132" s="104" t="str">
        <f t="shared" si="28"/>
        <v/>
      </c>
      <c r="L132" s="107"/>
      <c r="X132" s="60" t="str">
        <f t="shared" si="25"/>
        <v/>
      </c>
      <c r="Z132" s="118"/>
      <c r="AA132" s="120"/>
      <c r="AD132" s="60" t="str">
        <f t="shared" si="29"/>
        <v/>
      </c>
      <c r="AE132" s="60" t="str">
        <f t="shared" si="30"/>
        <v/>
      </c>
      <c r="AF132" s="60" t="str">
        <f t="shared" si="31"/>
        <v/>
      </c>
      <c r="AG132" s="60" t="str">
        <f t="shared" si="32"/>
        <v/>
      </c>
      <c r="BE132" s="60" t="str">
        <f>IF(OR($A132="",$A132="Kérem válasszon!"),"",ViziPartner!$C$9)</f>
        <v/>
      </c>
      <c r="BF132" s="60" t="str">
        <f>IF(OR($A132="",$A132="Kérem válasszon!"),"",ViziPartner!$C$8)</f>
        <v/>
      </c>
      <c r="BG132" s="60" t="str">
        <f>IF(OR($A132="",$A132="Kérem válasszon!"),"",ViziPartner!$C$73)</f>
        <v/>
      </c>
      <c r="BH132" s="60" t="str">
        <f>IF(OR($A132="",$A132="Kérem válasszon!"),"",ViziPartner!$C$74)</f>
        <v/>
      </c>
      <c r="BI132" s="60" t="str">
        <f t="shared" si="33"/>
        <v/>
      </c>
      <c r="BJ132" s="60" t="str">
        <f t="shared" si="34"/>
        <v/>
      </c>
      <c r="BK132" s="60" t="str">
        <f t="shared" si="35"/>
        <v/>
      </c>
    </row>
    <row r="133" spans="4:63" ht="15.75">
      <c r="D133" s="69"/>
      <c r="F133" s="60" t="str">
        <f t="shared" si="26"/>
        <v/>
      </c>
      <c r="G133" s="60" t="str">
        <f t="shared" si="27"/>
        <v/>
      </c>
      <c r="H133" s="103" t="str">
        <f t="shared" si="36"/>
        <v/>
      </c>
      <c r="I133" s="103" t="str">
        <f t="shared" si="37"/>
        <v/>
      </c>
      <c r="J133" s="104" t="str">
        <f t="shared" si="28"/>
        <v/>
      </c>
      <c r="L133" s="107"/>
      <c r="X133" s="60" t="str">
        <f t="shared" si="25"/>
        <v/>
      </c>
      <c r="Z133" s="118"/>
      <c r="AA133" s="120"/>
      <c r="AD133" s="60" t="str">
        <f t="shared" si="29"/>
        <v/>
      </c>
      <c r="AE133" s="60" t="str">
        <f t="shared" si="30"/>
        <v/>
      </c>
      <c r="AF133" s="60" t="str">
        <f t="shared" si="31"/>
        <v/>
      </c>
      <c r="AG133" s="60" t="str">
        <f t="shared" si="32"/>
        <v/>
      </c>
      <c r="BE133" s="60" t="str">
        <f>IF(OR($A133="",$A133="Kérem válasszon!"),"",ViziPartner!$C$9)</f>
        <v/>
      </c>
      <c r="BF133" s="60" t="str">
        <f>IF(OR($A133="",$A133="Kérem válasszon!"),"",ViziPartner!$C$8)</f>
        <v/>
      </c>
      <c r="BG133" s="60" t="str">
        <f>IF(OR($A133="",$A133="Kérem válasszon!"),"",ViziPartner!$C$73)</f>
        <v/>
      </c>
      <c r="BH133" s="60" t="str">
        <f>IF(OR($A133="",$A133="Kérem válasszon!"),"",ViziPartner!$C$74)</f>
        <v/>
      </c>
      <c r="BI133" s="60" t="str">
        <f t="shared" si="33"/>
        <v/>
      </c>
      <c r="BJ133" s="60" t="str">
        <f t="shared" si="34"/>
        <v/>
      </c>
      <c r="BK133" s="60" t="str">
        <f t="shared" si="35"/>
        <v/>
      </c>
    </row>
    <row r="134" spans="4:63" ht="15.75">
      <c r="D134" s="69"/>
      <c r="F134" s="60" t="str">
        <f t="shared" si="26"/>
        <v/>
      </c>
      <c r="G134" s="60" t="str">
        <f t="shared" si="27"/>
        <v/>
      </c>
      <c r="H134" s="103" t="str">
        <f t="shared" si="36"/>
        <v/>
      </c>
      <c r="I134" s="103" t="str">
        <f t="shared" si="37"/>
        <v/>
      </c>
      <c r="J134" s="104" t="str">
        <f t="shared" si="28"/>
        <v/>
      </c>
      <c r="L134" s="107"/>
      <c r="X134" s="60" t="str">
        <f t="shared" ref="X134:X197" si="38">IF($C134&lt;&gt;"","V","")</f>
        <v/>
      </c>
      <c r="Z134" s="118"/>
      <c r="AA134" s="120"/>
      <c r="AD134" s="60" t="str">
        <f t="shared" si="29"/>
        <v/>
      </c>
      <c r="AE134" s="60" t="str">
        <f t="shared" si="30"/>
        <v/>
      </c>
      <c r="AF134" s="60" t="str">
        <f t="shared" si="31"/>
        <v/>
      </c>
      <c r="AG134" s="60" t="str">
        <f t="shared" si="32"/>
        <v/>
      </c>
      <c r="BE134" s="60" t="str">
        <f>IF(OR($A134="",$A134="Kérem válasszon!"),"",ViziPartner!$C$9)</f>
        <v/>
      </c>
      <c r="BF134" s="60" t="str">
        <f>IF(OR($A134="",$A134="Kérem válasszon!"),"",ViziPartner!$C$8)</f>
        <v/>
      </c>
      <c r="BG134" s="60" t="str">
        <f>IF(OR($A134="",$A134="Kérem válasszon!"),"",ViziPartner!$C$73)</f>
        <v/>
      </c>
      <c r="BH134" s="60" t="str">
        <f>IF(OR($A134="",$A134="Kérem válasszon!"),"",ViziPartner!$C$74)</f>
        <v/>
      </c>
      <c r="BI134" s="60" t="str">
        <f t="shared" si="33"/>
        <v/>
      </c>
      <c r="BJ134" s="60" t="str">
        <f t="shared" si="34"/>
        <v/>
      </c>
      <c r="BK134" s="60" t="str">
        <f t="shared" si="35"/>
        <v/>
      </c>
    </row>
    <row r="135" spans="4:63" ht="15.75">
      <c r="D135" s="69"/>
      <c r="F135" s="60" t="str">
        <f t="shared" si="26"/>
        <v/>
      </c>
      <c r="G135" s="60" t="str">
        <f t="shared" si="27"/>
        <v/>
      </c>
      <c r="H135" s="103" t="str">
        <f t="shared" si="36"/>
        <v/>
      </c>
      <c r="I135" s="103" t="str">
        <f t="shared" si="37"/>
        <v/>
      </c>
      <c r="J135" s="104" t="str">
        <f t="shared" si="28"/>
        <v/>
      </c>
      <c r="L135" s="107"/>
      <c r="X135" s="60" t="str">
        <f t="shared" si="38"/>
        <v/>
      </c>
      <c r="Z135" s="118"/>
      <c r="AA135" s="120"/>
      <c r="AD135" s="60" t="str">
        <f t="shared" si="29"/>
        <v/>
      </c>
      <c r="AE135" s="60" t="str">
        <f t="shared" si="30"/>
        <v/>
      </c>
      <c r="AF135" s="60" t="str">
        <f t="shared" si="31"/>
        <v/>
      </c>
      <c r="AG135" s="60" t="str">
        <f t="shared" si="32"/>
        <v/>
      </c>
      <c r="BE135" s="60" t="str">
        <f>IF(OR($A135="",$A135="Kérem válasszon!"),"",ViziPartner!$C$9)</f>
        <v/>
      </c>
      <c r="BF135" s="60" t="str">
        <f>IF(OR($A135="",$A135="Kérem válasszon!"),"",ViziPartner!$C$8)</f>
        <v/>
      </c>
      <c r="BG135" s="60" t="str">
        <f>IF(OR($A135="",$A135="Kérem válasszon!"),"",ViziPartner!$C$73)</f>
        <v/>
      </c>
      <c r="BH135" s="60" t="str">
        <f>IF(OR($A135="",$A135="Kérem válasszon!"),"",ViziPartner!$C$74)</f>
        <v/>
      </c>
      <c r="BI135" s="60" t="str">
        <f t="shared" si="33"/>
        <v/>
      </c>
      <c r="BJ135" s="60" t="str">
        <f t="shared" si="34"/>
        <v/>
      </c>
      <c r="BK135" s="60" t="str">
        <f t="shared" si="35"/>
        <v/>
      </c>
    </row>
    <row r="136" spans="4:63" ht="15.75">
      <c r="D136" s="69"/>
      <c r="F136" s="60" t="str">
        <f t="shared" si="26"/>
        <v/>
      </c>
      <c r="G136" s="60" t="str">
        <f t="shared" si="27"/>
        <v/>
      </c>
      <c r="H136" s="103" t="str">
        <f t="shared" si="36"/>
        <v/>
      </c>
      <c r="I136" s="103" t="str">
        <f t="shared" si="37"/>
        <v/>
      </c>
      <c r="J136" s="104" t="str">
        <f t="shared" si="28"/>
        <v/>
      </c>
      <c r="L136" s="107"/>
      <c r="X136" s="60" t="str">
        <f t="shared" si="38"/>
        <v/>
      </c>
      <c r="Z136" s="118"/>
      <c r="AA136" s="120"/>
      <c r="AD136" s="60" t="str">
        <f t="shared" si="29"/>
        <v/>
      </c>
      <c r="AE136" s="60" t="str">
        <f t="shared" si="30"/>
        <v/>
      </c>
      <c r="AF136" s="60" t="str">
        <f t="shared" si="31"/>
        <v/>
      </c>
      <c r="AG136" s="60" t="str">
        <f t="shared" si="32"/>
        <v/>
      </c>
      <c r="BE136" s="60" t="str">
        <f>IF(OR($A136="",$A136="Kérem válasszon!"),"",ViziPartner!$C$9)</f>
        <v/>
      </c>
      <c r="BF136" s="60" t="str">
        <f>IF(OR($A136="",$A136="Kérem válasszon!"),"",ViziPartner!$C$8)</f>
        <v/>
      </c>
      <c r="BG136" s="60" t="str">
        <f>IF(OR($A136="",$A136="Kérem válasszon!"),"",ViziPartner!$C$73)</f>
        <v/>
      </c>
      <c r="BH136" s="60" t="str">
        <f>IF(OR($A136="",$A136="Kérem válasszon!"),"",ViziPartner!$C$74)</f>
        <v/>
      </c>
      <c r="BI136" s="60" t="str">
        <f t="shared" si="33"/>
        <v/>
      </c>
      <c r="BJ136" s="60" t="str">
        <f t="shared" si="34"/>
        <v/>
      </c>
      <c r="BK136" s="60" t="str">
        <f t="shared" si="35"/>
        <v/>
      </c>
    </row>
    <row r="137" spans="4:63" ht="15.75">
      <c r="D137" s="69"/>
      <c r="F137" s="60" t="str">
        <f t="shared" si="26"/>
        <v/>
      </c>
      <c r="G137" s="60" t="str">
        <f t="shared" si="27"/>
        <v/>
      </c>
      <c r="H137" s="103" t="str">
        <f t="shared" si="36"/>
        <v/>
      </c>
      <c r="I137" s="103" t="str">
        <f t="shared" si="37"/>
        <v/>
      </c>
      <c r="J137" s="104" t="str">
        <f t="shared" si="28"/>
        <v/>
      </c>
      <c r="L137" s="107"/>
      <c r="X137" s="60" t="str">
        <f t="shared" si="38"/>
        <v/>
      </c>
      <c r="Z137" s="118"/>
      <c r="AA137" s="120"/>
      <c r="AD137" s="60" t="str">
        <f t="shared" si="29"/>
        <v/>
      </c>
      <c r="AE137" s="60" t="str">
        <f t="shared" si="30"/>
        <v/>
      </c>
      <c r="AF137" s="60" t="str">
        <f t="shared" si="31"/>
        <v/>
      </c>
      <c r="AG137" s="60" t="str">
        <f t="shared" si="32"/>
        <v/>
      </c>
      <c r="BE137" s="60" t="str">
        <f>IF(OR($A137="",$A137="Kérem válasszon!"),"",ViziPartner!$C$9)</f>
        <v/>
      </c>
      <c r="BF137" s="60" t="str">
        <f>IF(OR($A137="",$A137="Kérem válasszon!"),"",ViziPartner!$C$8)</f>
        <v/>
      </c>
      <c r="BG137" s="60" t="str">
        <f>IF(OR($A137="",$A137="Kérem válasszon!"),"",ViziPartner!$C$73)</f>
        <v/>
      </c>
      <c r="BH137" s="60" t="str">
        <f>IF(OR($A137="",$A137="Kérem válasszon!"),"",ViziPartner!$C$74)</f>
        <v/>
      </c>
      <c r="BI137" s="60" t="str">
        <f t="shared" si="33"/>
        <v/>
      </c>
      <c r="BJ137" s="60" t="str">
        <f t="shared" si="34"/>
        <v/>
      </c>
      <c r="BK137" s="60" t="str">
        <f t="shared" si="35"/>
        <v/>
      </c>
    </row>
    <row r="138" spans="4:63" ht="15.75">
      <c r="D138" s="69"/>
      <c r="F138" s="60" t="str">
        <f t="shared" si="26"/>
        <v/>
      </c>
      <c r="G138" s="60" t="str">
        <f t="shared" si="27"/>
        <v/>
      </c>
      <c r="H138" s="103" t="str">
        <f t="shared" si="36"/>
        <v/>
      </c>
      <c r="I138" s="103" t="str">
        <f t="shared" si="37"/>
        <v/>
      </c>
      <c r="J138" s="104" t="str">
        <f t="shared" si="28"/>
        <v/>
      </c>
      <c r="L138" s="107"/>
      <c r="X138" s="60" t="str">
        <f t="shared" si="38"/>
        <v/>
      </c>
      <c r="Z138" s="118"/>
      <c r="AA138" s="120"/>
      <c r="AD138" s="60" t="str">
        <f t="shared" si="29"/>
        <v/>
      </c>
      <c r="AE138" s="60" t="str">
        <f t="shared" si="30"/>
        <v/>
      </c>
      <c r="AF138" s="60" t="str">
        <f t="shared" si="31"/>
        <v/>
      </c>
      <c r="AG138" s="60" t="str">
        <f t="shared" si="32"/>
        <v/>
      </c>
      <c r="BE138" s="60" t="str">
        <f>IF(OR($A138="",$A138="Kérem válasszon!"),"",ViziPartner!$C$9)</f>
        <v/>
      </c>
      <c r="BF138" s="60" t="str">
        <f>IF(OR($A138="",$A138="Kérem válasszon!"),"",ViziPartner!$C$8)</f>
        <v/>
      </c>
      <c r="BG138" s="60" t="str">
        <f>IF(OR($A138="",$A138="Kérem válasszon!"),"",ViziPartner!$C$73)</f>
        <v/>
      </c>
      <c r="BH138" s="60" t="str">
        <f>IF(OR($A138="",$A138="Kérem válasszon!"),"",ViziPartner!$C$74)</f>
        <v/>
      </c>
      <c r="BI138" s="60" t="str">
        <f t="shared" si="33"/>
        <v/>
      </c>
      <c r="BJ138" s="60" t="str">
        <f t="shared" si="34"/>
        <v/>
      </c>
      <c r="BK138" s="60" t="str">
        <f t="shared" si="35"/>
        <v/>
      </c>
    </row>
    <row r="139" spans="4:63" ht="15.75">
      <c r="D139" s="69"/>
      <c r="F139" s="60" t="str">
        <f t="shared" si="26"/>
        <v/>
      </c>
      <c r="G139" s="60" t="str">
        <f t="shared" si="27"/>
        <v/>
      </c>
      <c r="H139" s="103" t="str">
        <f t="shared" si="36"/>
        <v/>
      </c>
      <c r="I139" s="103" t="str">
        <f t="shared" si="37"/>
        <v/>
      </c>
      <c r="J139" s="104" t="str">
        <f t="shared" si="28"/>
        <v/>
      </c>
      <c r="L139" s="107"/>
      <c r="X139" s="60" t="str">
        <f t="shared" si="38"/>
        <v/>
      </c>
      <c r="Z139" s="118"/>
      <c r="AA139" s="120"/>
      <c r="AD139" s="60" t="str">
        <f t="shared" si="29"/>
        <v/>
      </c>
      <c r="AE139" s="60" t="str">
        <f t="shared" si="30"/>
        <v/>
      </c>
      <c r="AF139" s="60" t="str">
        <f t="shared" si="31"/>
        <v/>
      </c>
      <c r="AG139" s="60" t="str">
        <f t="shared" si="32"/>
        <v/>
      </c>
      <c r="BE139" s="60" t="str">
        <f>IF(OR($A139="",$A139="Kérem válasszon!"),"",ViziPartner!$C$9)</f>
        <v/>
      </c>
      <c r="BF139" s="60" t="str">
        <f>IF(OR($A139="",$A139="Kérem válasszon!"),"",ViziPartner!$C$8)</f>
        <v/>
      </c>
      <c r="BG139" s="60" t="str">
        <f>IF(OR($A139="",$A139="Kérem válasszon!"),"",ViziPartner!$C$73)</f>
        <v/>
      </c>
      <c r="BH139" s="60" t="str">
        <f>IF(OR($A139="",$A139="Kérem válasszon!"),"",ViziPartner!$C$74)</f>
        <v/>
      </c>
      <c r="BI139" s="60" t="str">
        <f t="shared" si="33"/>
        <v/>
      </c>
      <c r="BJ139" s="60" t="str">
        <f t="shared" si="34"/>
        <v/>
      </c>
      <c r="BK139" s="60" t="str">
        <f t="shared" si="35"/>
        <v/>
      </c>
    </row>
    <row r="140" spans="4:63" ht="15.75">
      <c r="D140" s="69"/>
      <c r="F140" s="60" t="str">
        <f t="shared" si="26"/>
        <v/>
      </c>
      <c r="G140" s="60" t="str">
        <f t="shared" si="27"/>
        <v/>
      </c>
      <c r="H140" s="103" t="str">
        <f t="shared" si="36"/>
        <v/>
      </c>
      <c r="I140" s="103" t="str">
        <f t="shared" si="37"/>
        <v/>
      </c>
      <c r="J140" s="104" t="str">
        <f t="shared" si="28"/>
        <v/>
      </c>
      <c r="L140" s="107"/>
      <c r="X140" s="60" t="str">
        <f t="shared" si="38"/>
        <v/>
      </c>
      <c r="Z140" s="118"/>
      <c r="AA140" s="120"/>
      <c r="AD140" s="60" t="str">
        <f t="shared" si="29"/>
        <v/>
      </c>
      <c r="AE140" s="60" t="str">
        <f t="shared" si="30"/>
        <v/>
      </c>
      <c r="AF140" s="60" t="str">
        <f t="shared" si="31"/>
        <v/>
      </c>
      <c r="AG140" s="60" t="str">
        <f t="shared" si="32"/>
        <v/>
      </c>
      <c r="BE140" s="60" t="str">
        <f>IF(OR($A140="",$A140="Kérem válasszon!"),"",ViziPartner!$C$9)</f>
        <v/>
      </c>
      <c r="BF140" s="60" t="str">
        <f>IF(OR($A140="",$A140="Kérem válasszon!"),"",ViziPartner!$C$8)</f>
        <v/>
      </c>
      <c r="BG140" s="60" t="str">
        <f>IF(OR($A140="",$A140="Kérem válasszon!"),"",ViziPartner!$C$73)</f>
        <v/>
      </c>
      <c r="BH140" s="60" t="str">
        <f>IF(OR($A140="",$A140="Kérem válasszon!"),"",ViziPartner!$C$74)</f>
        <v/>
      </c>
      <c r="BI140" s="60" t="str">
        <f t="shared" si="33"/>
        <v/>
      </c>
      <c r="BJ140" s="60" t="str">
        <f t="shared" si="34"/>
        <v/>
      </c>
      <c r="BK140" s="60" t="str">
        <f t="shared" si="35"/>
        <v/>
      </c>
    </row>
    <row r="141" spans="4:63" ht="15.75">
      <c r="D141" s="69"/>
      <c r="F141" s="60" t="str">
        <f t="shared" si="26"/>
        <v/>
      </c>
      <c r="G141" s="60" t="str">
        <f t="shared" si="27"/>
        <v/>
      </c>
      <c r="H141" s="103" t="str">
        <f t="shared" si="36"/>
        <v/>
      </c>
      <c r="I141" s="103" t="str">
        <f t="shared" si="37"/>
        <v/>
      </c>
      <c r="J141" s="104" t="str">
        <f t="shared" si="28"/>
        <v/>
      </c>
      <c r="L141" s="107"/>
      <c r="X141" s="60" t="str">
        <f t="shared" si="38"/>
        <v/>
      </c>
      <c r="Z141" s="118"/>
      <c r="AA141" s="120"/>
      <c r="AD141" s="60" t="str">
        <f t="shared" si="29"/>
        <v/>
      </c>
      <c r="AE141" s="60" t="str">
        <f t="shared" si="30"/>
        <v/>
      </c>
      <c r="AF141" s="60" t="str">
        <f t="shared" si="31"/>
        <v/>
      </c>
      <c r="AG141" s="60" t="str">
        <f t="shared" si="32"/>
        <v/>
      </c>
      <c r="BE141" s="60" t="str">
        <f>IF(OR($A141="",$A141="Kérem válasszon!"),"",ViziPartner!$C$9)</f>
        <v/>
      </c>
      <c r="BF141" s="60" t="str">
        <f>IF(OR($A141="",$A141="Kérem válasszon!"),"",ViziPartner!$C$8)</f>
        <v/>
      </c>
      <c r="BG141" s="60" t="str">
        <f>IF(OR($A141="",$A141="Kérem válasszon!"),"",ViziPartner!$C$73)</f>
        <v/>
      </c>
      <c r="BH141" s="60" t="str">
        <f>IF(OR($A141="",$A141="Kérem válasszon!"),"",ViziPartner!$C$74)</f>
        <v/>
      </c>
      <c r="BI141" s="60" t="str">
        <f t="shared" si="33"/>
        <v/>
      </c>
      <c r="BJ141" s="60" t="str">
        <f t="shared" si="34"/>
        <v/>
      </c>
      <c r="BK141" s="60" t="str">
        <f t="shared" si="35"/>
        <v/>
      </c>
    </row>
    <row r="142" spans="4:63" ht="15.75">
      <c r="D142" s="69"/>
      <c r="F142" s="60" t="str">
        <f t="shared" si="26"/>
        <v/>
      </c>
      <c r="G142" s="60" t="str">
        <f t="shared" si="27"/>
        <v/>
      </c>
      <c r="H142" s="103" t="str">
        <f t="shared" si="36"/>
        <v/>
      </c>
      <c r="I142" s="103" t="str">
        <f t="shared" si="37"/>
        <v/>
      </c>
      <c r="J142" s="104" t="str">
        <f t="shared" si="28"/>
        <v/>
      </c>
      <c r="L142" s="107"/>
      <c r="X142" s="60" t="str">
        <f t="shared" si="38"/>
        <v/>
      </c>
      <c r="Z142" s="118"/>
      <c r="AA142" s="120"/>
      <c r="AD142" s="60" t="str">
        <f t="shared" si="29"/>
        <v/>
      </c>
      <c r="AE142" s="60" t="str">
        <f t="shared" si="30"/>
        <v/>
      </c>
      <c r="AF142" s="60" t="str">
        <f t="shared" si="31"/>
        <v/>
      </c>
      <c r="AG142" s="60" t="str">
        <f t="shared" si="32"/>
        <v/>
      </c>
      <c r="BE142" s="60" t="str">
        <f>IF(OR($A142="",$A142="Kérem válasszon!"),"",ViziPartner!$C$9)</f>
        <v/>
      </c>
      <c r="BF142" s="60" t="str">
        <f>IF(OR($A142="",$A142="Kérem válasszon!"),"",ViziPartner!$C$8)</f>
        <v/>
      </c>
      <c r="BG142" s="60" t="str">
        <f>IF(OR($A142="",$A142="Kérem válasszon!"),"",ViziPartner!$C$73)</f>
        <v/>
      </c>
      <c r="BH142" s="60" t="str">
        <f>IF(OR($A142="",$A142="Kérem válasszon!"),"",ViziPartner!$C$74)</f>
        <v/>
      </c>
      <c r="BI142" s="60" t="str">
        <f t="shared" si="33"/>
        <v/>
      </c>
      <c r="BJ142" s="60" t="str">
        <f t="shared" si="34"/>
        <v/>
      </c>
      <c r="BK142" s="60" t="str">
        <f t="shared" si="35"/>
        <v/>
      </c>
    </row>
    <row r="143" spans="4:63" ht="15.75">
      <c r="D143" s="69"/>
      <c r="F143" s="60" t="str">
        <f t="shared" si="26"/>
        <v/>
      </c>
      <c r="G143" s="60" t="str">
        <f t="shared" si="27"/>
        <v/>
      </c>
      <c r="H143" s="103" t="str">
        <f t="shared" si="36"/>
        <v/>
      </c>
      <c r="I143" s="103" t="str">
        <f t="shared" si="37"/>
        <v/>
      </c>
      <c r="J143" s="104" t="str">
        <f t="shared" si="28"/>
        <v/>
      </c>
      <c r="L143" s="107"/>
      <c r="X143" s="60" t="str">
        <f t="shared" si="38"/>
        <v/>
      </c>
      <c r="Z143" s="118"/>
      <c r="AA143" s="120"/>
      <c r="AD143" s="60" t="str">
        <f t="shared" si="29"/>
        <v/>
      </c>
      <c r="AE143" s="60" t="str">
        <f t="shared" si="30"/>
        <v/>
      </c>
      <c r="AF143" s="60" t="str">
        <f t="shared" si="31"/>
        <v/>
      </c>
      <c r="AG143" s="60" t="str">
        <f t="shared" si="32"/>
        <v/>
      </c>
      <c r="BE143" s="60" t="str">
        <f>IF(OR($A143="",$A143="Kérem válasszon!"),"",ViziPartner!$C$9)</f>
        <v/>
      </c>
      <c r="BF143" s="60" t="str">
        <f>IF(OR($A143="",$A143="Kérem válasszon!"),"",ViziPartner!$C$8)</f>
        <v/>
      </c>
      <c r="BG143" s="60" t="str">
        <f>IF(OR($A143="",$A143="Kérem válasszon!"),"",ViziPartner!$C$73)</f>
        <v/>
      </c>
      <c r="BH143" s="60" t="str">
        <f>IF(OR($A143="",$A143="Kérem válasszon!"),"",ViziPartner!$C$74)</f>
        <v/>
      </c>
      <c r="BI143" s="60" t="str">
        <f t="shared" si="33"/>
        <v/>
      </c>
      <c r="BJ143" s="60" t="str">
        <f t="shared" si="34"/>
        <v/>
      </c>
      <c r="BK143" s="60" t="str">
        <f t="shared" si="35"/>
        <v/>
      </c>
    </row>
    <row r="144" spans="4:63" ht="15.75">
      <c r="D144" s="69"/>
      <c r="F144" s="60" t="str">
        <f t="shared" si="26"/>
        <v/>
      </c>
      <c r="G144" s="60" t="str">
        <f t="shared" si="27"/>
        <v/>
      </c>
      <c r="H144" s="103" t="str">
        <f t="shared" si="36"/>
        <v/>
      </c>
      <c r="I144" s="103" t="str">
        <f t="shared" si="37"/>
        <v/>
      </c>
      <c r="J144" s="104" t="str">
        <f t="shared" si="28"/>
        <v/>
      </c>
      <c r="L144" s="107"/>
      <c r="X144" s="60" t="str">
        <f t="shared" si="38"/>
        <v/>
      </c>
      <c r="Z144" s="118"/>
      <c r="AA144" s="120"/>
      <c r="AD144" s="60" t="str">
        <f t="shared" si="29"/>
        <v/>
      </c>
      <c r="AE144" s="60" t="str">
        <f t="shared" si="30"/>
        <v/>
      </c>
      <c r="AF144" s="60" t="str">
        <f t="shared" si="31"/>
        <v/>
      </c>
      <c r="AG144" s="60" t="str">
        <f t="shared" si="32"/>
        <v/>
      </c>
      <c r="BE144" s="60" t="str">
        <f>IF(OR($A144="",$A144="Kérem válasszon!"),"",ViziPartner!$C$9)</f>
        <v/>
      </c>
      <c r="BF144" s="60" t="str">
        <f>IF(OR($A144="",$A144="Kérem válasszon!"),"",ViziPartner!$C$8)</f>
        <v/>
      </c>
      <c r="BG144" s="60" t="str">
        <f>IF(OR($A144="",$A144="Kérem válasszon!"),"",ViziPartner!$C$73)</f>
        <v/>
      </c>
      <c r="BH144" s="60" t="str">
        <f>IF(OR($A144="",$A144="Kérem válasszon!"),"",ViziPartner!$C$74)</f>
        <v/>
      </c>
      <c r="BI144" s="60" t="str">
        <f t="shared" si="33"/>
        <v/>
      </c>
      <c r="BJ144" s="60" t="str">
        <f t="shared" si="34"/>
        <v/>
      </c>
      <c r="BK144" s="60" t="str">
        <f t="shared" si="35"/>
        <v/>
      </c>
    </row>
    <row r="145" spans="4:63" ht="15.75">
      <c r="D145" s="69"/>
      <c r="F145" s="60" t="str">
        <f t="shared" si="26"/>
        <v/>
      </c>
      <c r="G145" s="60" t="str">
        <f t="shared" si="27"/>
        <v/>
      </c>
      <c r="H145" s="103" t="str">
        <f t="shared" si="36"/>
        <v/>
      </c>
      <c r="I145" s="103" t="str">
        <f t="shared" si="37"/>
        <v/>
      </c>
      <c r="J145" s="104" t="str">
        <f t="shared" si="28"/>
        <v/>
      </c>
      <c r="L145" s="107"/>
      <c r="X145" s="60" t="str">
        <f t="shared" si="38"/>
        <v/>
      </c>
      <c r="Z145" s="118"/>
      <c r="AA145" s="120"/>
      <c r="AD145" s="60" t="str">
        <f t="shared" si="29"/>
        <v/>
      </c>
      <c r="AE145" s="60" t="str">
        <f t="shared" si="30"/>
        <v/>
      </c>
      <c r="AF145" s="60" t="str">
        <f t="shared" si="31"/>
        <v/>
      </c>
      <c r="AG145" s="60" t="str">
        <f t="shared" si="32"/>
        <v/>
      </c>
      <c r="BE145" s="60" t="str">
        <f>IF(OR($A145="",$A145="Kérem válasszon!"),"",ViziPartner!$C$9)</f>
        <v/>
      </c>
      <c r="BF145" s="60" t="str">
        <f>IF(OR($A145="",$A145="Kérem válasszon!"),"",ViziPartner!$C$8)</f>
        <v/>
      </c>
      <c r="BG145" s="60" t="str">
        <f>IF(OR($A145="",$A145="Kérem válasszon!"),"",ViziPartner!$C$73)</f>
        <v/>
      </c>
      <c r="BH145" s="60" t="str">
        <f>IF(OR($A145="",$A145="Kérem válasszon!"),"",ViziPartner!$C$74)</f>
        <v/>
      </c>
      <c r="BI145" s="60" t="str">
        <f t="shared" si="33"/>
        <v/>
      </c>
      <c r="BJ145" s="60" t="str">
        <f t="shared" si="34"/>
        <v/>
      </c>
      <c r="BK145" s="60" t="str">
        <f t="shared" si="35"/>
        <v/>
      </c>
    </row>
    <row r="146" spans="4:63" ht="15.75">
      <c r="D146" s="69"/>
      <c r="F146" s="60" t="str">
        <f t="shared" si="26"/>
        <v/>
      </c>
      <c r="G146" s="60" t="str">
        <f t="shared" si="27"/>
        <v/>
      </c>
      <c r="H146" s="103" t="str">
        <f t="shared" si="36"/>
        <v/>
      </c>
      <c r="I146" s="103" t="str">
        <f t="shared" si="37"/>
        <v/>
      </c>
      <c r="J146" s="104" t="str">
        <f t="shared" si="28"/>
        <v/>
      </c>
      <c r="L146" s="107"/>
      <c r="X146" s="60" t="str">
        <f t="shared" si="38"/>
        <v/>
      </c>
      <c r="Z146" s="118"/>
      <c r="AA146" s="120"/>
      <c r="AD146" s="60" t="str">
        <f t="shared" si="29"/>
        <v/>
      </c>
      <c r="AE146" s="60" t="str">
        <f t="shared" si="30"/>
        <v/>
      </c>
      <c r="AF146" s="60" t="str">
        <f t="shared" si="31"/>
        <v/>
      </c>
      <c r="AG146" s="60" t="str">
        <f t="shared" si="32"/>
        <v/>
      </c>
      <c r="BE146" s="60" t="str">
        <f>IF(OR($A146="",$A146="Kérem válasszon!"),"",ViziPartner!$C$9)</f>
        <v/>
      </c>
      <c r="BF146" s="60" t="str">
        <f>IF(OR($A146="",$A146="Kérem válasszon!"),"",ViziPartner!$C$8)</f>
        <v/>
      </c>
      <c r="BG146" s="60" t="str">
        <f>IF(OR($A146="",$A146="Kérem válasszon!"),"",ViziPartner!$C$73)</f>
        <v/>
      </c>
      <c r="BH146" s="60" t="str">
        <f>IF(OR($A146="",$A146="Kérem válasszon!"),"",ViziPartner!$C$74)</f>
        <v/>
      </c>
      <c r="BI146" s="60" t="str">
        <f t="shared" si="33"/>
        <v/>
      </c>
      <c r="BJ146" s="60" t="str">
        <f t="shared" si="34"/>
        <v/>
      </c>
      <c r="BK146" s="60" t="str">
        <f t="shared" si="35"/>
        <v/>
      </c>
    </row>
    <row r="147" spans="4:63" ht="15.75">
      <c r="D147" s="69"/>
      <c r="F147" s="60" t="str">
        <f t="shared" si="26"/>
        <v/>
      </c>
      <c r="G147" s="60" t="str">
        <f t="shared" si="27"/>
        <v/>
      </c>
      <c r="H147" s="103" t="str">
        <f t="shared" si="36"/>
        <v/>
      </c>
      <c r="I147" s="103" t="str">
        <f t="shared" si="37"/>
        <v/>
      </c>
      <c r="J147" s="104" t="str">
        <f t="shared" si="28"/>
        <v/>
      </c>
      <c r="L147" s="107"/>
      <c r="X147" s="60" t="str">
        <f t="shared" si="38"/>
        <v/>
      </c>
      <c r="Z147" s="118"/>
      <c r="AA147" s="120"/>
      <c r="AD147" s="60" t="str">
        <f t="shared" si="29"/>
        <v/>
      </c>
      <c r="AE147" s="60" t="str">
        <f t="shared" si="30"/>
        <v/>
      </c>
      <c r="AF147" s="60" t="str">
        <f t="shared" si="31"/>
        <v/>
      </c>
      <c r="AG147" s="60" t="str">
        <f t="shared" si="32"/>
        <v/>
      </c>
      <c r="BE147" s="60" t="str">
        <f>IF(OR($A147="",$A147="Kérem válasszon!"),"",ViziPartner!$C$9)</f>
        <v/>
      </c>
      <c r="BF147" s="60" t="str">
        <f>IF(OR($A147="",$A147="Kérem válasszon!"),"",ViziPartner!$C$8)</f>
        <v/>
      </c>
      <c r="BG147" s="60" t="str">
        <f>IF(OR($A147="",$A147="Kérem válasszon!"),"",ViziPartner!$C$73)</f>
        <v/>
      </c>
      <c r="BH147" s="60" t="str">
        <f>IF(OR($A147="",$A147="Kérem válasszon!"),"",ViziPartner!$C$74)</f>
        <v/>
      </c>
      <c r="BI147" s="60" t="str">
        <f t="shared" si="33"/>
        <v/>
      </c>
      <c r="BJ147" s="60" t="str">
        <f t="shared" si="34"/>
        <v/>
      </c>
      <c r="BK147" s="60" t="str">
        <f t="shared" si="35"/>
        <v/>
      </c>
    </row>
    <row r="148" spans="4:63" ht="15.75">
      <c r="D148" s="69"/>
      <c r="F148" s="60" t="str">
        <f t="shared" si="26"/>
        <v/>
      </c>
      <c r="G148" s="60" t="str">
        <f t="shared" si="27"/>
        <v/>
      </c>
      <c r="H148" s="103" t="str">
        <f t="shared" si="36"/>
        <v/>
      </c>
      <c r="I148" s="103" t="str">
        <f t="shared" si="37"/>
        <v/>
      </c>
      <c r="J148" s="104" t="str">
        <f t="shared" si="28"/>
        <v/>
      </c>
      <c r="L148" s="107"/>
      <c r="X148" s="60" t="str">
        <f t="shared" si="38"/>
        <v/>
      </c>
      <c r="Z148" s="118"/>
      <c r="AA148" s="120"/>
      <c r="AD148" s="60" t="str">
        <f t="shared" si="29"/>
        <v/>
      </c>
      <c r="AE148" s="60" t="str">
        <f t="shared" si="30"/>
        <v/>
      </c>
      <c r="AF148" s="60" t="str">
        <f t="shared" si="31"/>
        <v/>
      </c>
      <c r="AG148" s="60" t="str">
        <f t="shared" si="32"/>
        <v/>
      </c>
      <c r="BE148" s="60" t="str">
        <f>IF(OR($A148="",$A148="Kérem válasszon!"),"",ViziPartner!$C$9)</f>
        <v/>
      </c>
      <c r="BF148" s="60" t="str">
        <f>IF(OR($A148="",$A148="Kérem válasszon!"),"",ViziPartner!$C$8)</f>
        <v/>
      </c>
      <c r="BG148" s="60" t="str">
        <f>IF(OR($A148="",$A148="Kérem válasszon!"),"",ViziPartner!$C$73)</f>
        <v/>
      </c>
      <c r="BH148" s="60" t="str">
        <f>IF(OR($A148="",$A148="Kérem válasszon!"),"",ViziPartner!$C$74)</f>
        <v/>
      </c>
      <c r="BI148" s="60" t="str">
        <f t="shared" si="33"/>
        <v/>
      </c>
      <c r="BJ148" s="60" t="str">
        <f t="shared" si="34"/>
        <v/>
      </c>
      <c r="BK148" s="60" t="str">
        <f t="shared" si="35"/>
        <v/>
      </c>
    </row>
    <row r="149" spans="4:63" ht="15.75">
      <c r="D149" s="69"/>
      <c r="F149" s="60" t="str">
        <f t="shared" si="26"/>
        <v/>
      </c>
      <c r="G149" s="60" t="str">
        <f t="shared" si="27"/>
        <v/>
      </c>
      <c r="H149" s="103" t="str">
        <f t="shared" si="36"/>
        <v/>
      </c>
      <c r="I149" s="103" t="str">
        <f t="shared" si="37"/>
        <v/>
      </c>
      <c r="J149" s="104" t="str">
        <f t="shared" si="28"/>
        <v/>
      </c>
      <c r="L149" s="107"/>
      <c r="X149" s="60" t="str">
        <f t="shared" si="38"/>
        <v/>
      </c>
      <c r="Z149" s="118"/>
      <c r="AA149" s="120"/>
      <c r="AD149" s="60" t="str">
        <f t="shared" si="29"/>
        <v/>
      </c>
      <c r="AE149" s="60" t="str">
        <f t="shared" si="30"/>
        <v/>
      </c>
      <c r="AF149" s="60" t="str">
        <f t="shared" si="31"/>
        <v/>
      </c>
      <c r="AG149" s="60" t="str">
        <f t="shared" si="32"/>
        <v/>
      </c>
      <c r="BE149" s="60" t="str">
        <f>IF(OR($A149="",$A149="Kérem válasszon!"),"",ViziPartner!$C$9)</f>
        <v/>
      </c>
      <c r="BF149" s="60" t="str">
        <f>IF(OR($A149="",$A149="Kérem válasszon!"),"",ViziPartner!$C$8)</f>
        <v/>
      </c>
      <c r="BG149" s="60" t="str">
        <f>IF(OR($A149="",$A149="Kérem válasszon!"),"",ViziPartner!$C$73)</f>
        <v/>
      </c>
      <c r="BH149" s="60" t="str">
        <f>IF(OR($A149="",$A149="Kérem válasszon!"),"",ViziPartner!$C$74)</f>
        <v/>
      </c>
      <c r="BI149" s="60" t="str">
        <f t="shared" si="33"/>
        <v/>
      </c>
      <c r="BJ149" s="60" t="str">
        <f t="shared" si="34"/>
        <v/>
      </c>
      <c r="BK149" s="60" t="str">
        <f t="shared" si="35"/>
        <v/>
      </c>
    </row>
    <row r="150" spans="4:63" ht="15.75">
      <c r="D150" s="69"/>
      <c r="F150" s="60" t="str">
        <f t="shared" si="26"/>
        <v/>
      </c>
      <c r="G150" s="60" t="str">
        <f t="shared" si="27"/>
        <v/>
      </c>
      <c r="H150" s="103" t="str">
        <f t="shared" si="36"/>
        <v/>
      </c>
      <c r="I150" s="103" t="str">
        <f t="shared" si="37"/>
        <v/>
      </c>
      <c r="J150" s="104" t="str">
        <f t="shared" si="28"/>
        <v/>
      </c>
      <c r="L150" s="107"/>
      <c r="X150" s="60" t="str">
        <f t="shared" si="38"/>
        <v/>
      </c>
      <c r="Z150" s="118"/>
      <c r="AA150" s="120"/>
      <c r="AD150" s="60" t="str">
        <f t="shared" si="29"/>
        <v/>
      </c>
      <c r="AE150" s="60" t="str">
        <f t="shared" si="30"/>
        <v/>
      </c>
      <c r="AF150" s="60" t="str">
        <f t="shared" si="31"/>
        <v/>
      </c>
      <c r="AG150" s="60" t="str">
        <f t="shared" si="32"/>
        <v/>
      </c>
      <c r="BE150" s="60" t="str">
        <f>IF(OR($A150="",$A150="Kérem válasszon!"),"",ViziPartner!$C$9)</f>
        <v/>
      </c>
      <c r="BF150" s="60" t="str">
        <f>IF(OR($A150="",$A150="Kérem válasszon!"),"",ViziPartner!$C$8)</f>
        <v/>
      </c>
      <c r="BG150" s="60" t="str">
        <f>IF(OR($A150="",$A150="Kérem válasszon!"),"",ViziPartner!$C$73)</f>
        <v/>
      </c>
      <c r="BH150" s="60" t="str">
        <f>IF(OR($A150="",$A150="Kérem válasszon!"),"",ViziPartner!$C$74)</f>
        <v/>
      </c>
      <c r="BI150" s="60" t="str">
        <f t="shared" si="33"/>
        <v/>
      </c>
      <c r="BJ150" s="60" t="str">
        <f t="shared" si="34"/>
        <v/>
      </c>
      <c r="BK150" s="60" t="str">
        <f t="shared" si="35"/>
        <v/>
      </c>
    </row>
    <row r="151" spans="4:63" ht="15.75">
      <c r="D151" s="69"/>
      <c r="F151" s="60" t="str">
        <f t="shared" si="26"/>
        <v/>
      </c>
      <c r="G151" s="60" t="str">
        <f t="shared" si="27"/>
        <v/>
      </c>
      <c r="H151" s="103" t="str">
        <f t="shared" si="36"/>
        <v/>
      </c>
      <c r="I151" s="103" t="str">
        <f t="shared" si="37"/>
        <v/>
      </c>
      <c r="J151" s="104" t="str">
        <f t="shared" si="28"/>
        <v/>
      </c>
      <c r="L151" s="107"/>
      <c r="X151" s="60" t="str">
        <f t="shared" si="38"/>
        <v/>
      </c>
      <c r="Z151" s="118"/>
      <c r="AA151" s="120"/>
      <c r="AD151" s="60" t="str">
        <f t="shared" si="29"/>
        <v/>
      </c>
      <c r="AE151" s="60" t="str">
        <f t="shared" si="30"/>
        <v/>
      </c>
      <c r="AF151" s="60" t="str">
        <f t="shared" si="31"/>
        <v/>
      </c>
      <c r="AG151" s="60" t="str">
        <f t="shared" si="32"/>
        <v/>
      </c>
      <c r="BE151" s="60" t="str">
        <f>IF(OR($A151="",$A151="Kérem válasszon!"),"",ViziPartner!$C$9)</f>
        <v/>
      </c>
      <c r="BF151" s="60" t="str">
        <f>IF(OR($A151="",$A151="Kérem válasszon!"),"",ViziPartner!$C$8)</f>
        <v/>
      </c>
      <c r="BG151" s="60" t="str">
        <f>IF(OR($A151="",$A151="Kérem válasszon!"),"",ViziPartner!$C$73)</f>
        <v/>
      </c>
      <c r="BH151" s="60" t="str">
        <f>IF(OR($A151="",$A151="Kérem válasszon!"),"",ViziPartner!$C$74)</f>
        <v/>
      </c>
      <c r="BI151" s="60" t="str">
        <f t="shared" si="33"/>
        <v/>
      </c>
      <c r="BJ151" s="60" t="str">
        <f t="shared" si="34"/>
        <v/>
      </c>
      <c r="BK151" s="60" t="str">
        <f t="shared" si="35"/>
        <v/>
      </c>
    </row>
    <row r="152" spans="4:63" ht="15.75">
      <c r="D152" s="69"/>
      <c r="F152" s="60" t="str">
        <f t="shared" si="26"/>
        <v/>
      </c>
      <c r="G152" s="60" t="str">
        <f t="shared" si="27"/>
        <v/>
      </c>
      <c r="H152" s="103" t="str">
        <f t="shared" si="36"/>
        <v/>
      </c>
      <c r="I152" s="103" t="str">
        <f t="shared" si="37"/>
        <v/>
      </c>
      <c r="J152" s="104" t="str">
        <f t="shared" si="28"/>
        <v/>
      </c>
      <c r="L152" s="107"/>
      <c r="X152" s="60" t="str">
        <f t="shared" si="38"/>
        <v/>
      </c>
      <c r="Z152" s="118"/>
      <c r="AA152" s="120"/>
      <c r="AD152" s="60" t="str">
        <f t="shared" si="29"/>
        <v/>
      </c>
      <c r="AE152" s="60" t="str">
        <f t="shared" si="30"/>
        <v/>
      </c>
      <c r="AF152" s="60" t="str">
        <f t="shared" si="31"/>
        <v/>
      </c>
      <c r="AG152" s="60" t="str">
        <f t="shared" si="32"/>
        <v/>
      </c>
      <c r="BE152" s="60" t="str">
        <f>IF(OR($A152="",$A152="Kérem válasszon!"),"",ViziPartner!$C$9)</f>
        <v/>
      </c>
      <c r="BF152" s="60" t="str">
        <f>IF(OR($A152="",$A152="Kérem válasszon!"),"",ViziPartner!$C$8)</f>
        <v/>
      </c>
      <c r="BG152" s="60" t="str">
        <f>IF(OR($A152="",$A152="Kérem válasszon!"),"",ViziPartner!$C$73)</f>
        <v/>
      </c>
      <c r="BH152" s="60" t="str">
        <f>IF(OR($A152="",$A152="Kérem válasszon!"),"",ViziPartner!$C$74)</f>
        <v/>
      </c>
      <c r="BI152" s="60" t="str">
        <f t="shared" si="33"/>
        <v/>
      </c>
      <c r="BJ152" s="60" t="str">
        <f t="shared" si="34"/>
        <v/>
      </c>
      <c r="BK152" s="60" t="str">
        <f t="shared" si="35"/>
        <v/>
      </c>
    </row>
    <row r="153" spans="4:63" ht="15.75">
      <c r="D153" s="69"/>
      <c r="F153" s="60" t="str">
        <f t="shared" si="26"/>
        <v/>
      </c>
      <c r="G153" s="60" t="str">
        <f t="shared" si="27"/>
        <v/>
      </c>
      <c r="H153" s="103" t="str">
        <f t="shared" si="36"/>
        <v/>
      </c>
      <c r="I153" s="103" t="str">
        <f t="shared" si="37"/>
        <v/>
      </c>
      <c r="J153" s="104" t="str">
        <f t="shared" si="28"/>
        <v/>
      </c>
      <c r="L153" s="107"/>
      <c r="X153" s="60" t="str">
        <f t="shared" si="38"/>
        <v/>
      </c>
      <c r="Z153" s="118"/>
      <c r="AA153" s="120"/>
      <c r="AD153" s="60" t="str">
        <f t="shared" si="29"/>
        <v/>
      </c>
      <c r="AE153" s="60" t="str">
        <f t="shared" si="30"/>
        <v/>
      </c>
      <c r="AF153" s="60" t="str">
        <f t="shared" si="31"/>
        <v/>
      </c>
      <c r="AG153" s="60" t="str">
        <f t="shared" si="32"/>
        <v/>
      </c>
      <c r="BE153" s="60" t="str">
        <f>IF(OR($A153="",$A153="Kérem válasszon!"),"",ViziPartner!$C$9)</f>
        <v/>
      </c>
      <c r="BF153" s="60" t="str">
        <f>IF(OR($A153="",$A153="Kérem válasszon!"),"",ViziPartner!$C$8)</f>
        <v/>
      </c>
      <c r="BG153" s="60" t="str">
        <f>IF(OR($A153="",$A153="Kérem válasszon!"),"",ViziPartner!$C$73)</f>
        <v/>
      </c>
      <c r="BH153" s="60" t="str">
        <f>IF(OR($A153="",$A153="Kérem válasszon!"),"",ViziPartner!$C$74)</f>
        <v/>
      </c>
      <c r="BI153" s="60" t="str">
        <f t="shared" si="33"/>
        <v/>
      </c>
      <c r="BJ153" s="60" t="str">
        <f t="shared" si="34"/>
        <v/>
      </c>
      <c r="BK153" s="60" t="str">
        <f t="shared" si="35"/>
        <v/>
      </c>
    </row>
    <row r="154" spans="4:63" ht="15.75">
      <c r="D154" s="69"/>
      <c r="F154" s="60" t="str">
        <f t="shared" si="26"/>
        <v/>
      </c>
      <c r="G154" s="60" t="str">
        <f t="shared" si="27"/>
        <v/>
      </c>
      <c r="H154" s="103" t="str">
        <f t="shared" si="36"/>
        <v/>
      </c>
      <c r="I154" s="103" t="str">
        <f t="shared" si="37"/>
        <v/>
      </c>
      <c r="J154" s="104" t="str">
        <f t="shared" si="28"/>
        <v/>
      </c>
      <c r="L154" s="107"/>
      <c r="X154" s="60" t="str">
        <f t="shared" si="38"/>
        <v/>
      </c>
      <c r="Z154" s="118"/>
      <c r="AA154" s="120"/>
      <c r="AD154" s="60" t="str">
        <f t="shared" si="29"/>
        <v/>
      </c>
      <c r="AE154" s="60" t="str">
        <f t="shared" si="30"/>
        <v/>
      </c>
      <c r="AF154" s="60" t="str">
        <f t="shared" si="31"/>
        <v/>
      </c>
      <c r="AG154" s="60" t="str">
        <f t="shared" si="32"/>
        <v/>
      </c>
      <c r="BE154" s="60" t="str">
        <f>IF(OR($A154="",$A154="Kérem válasszon!"),"",ViziPartner!$C$9)</f>
        <v/>
      </c>
      <c r="BF154" s="60" t="str">
        <f>IF(OR($A154="",$A154="Kérem válasszon!"),"",ViziPartner!$C$8)</f>
        <v/>
      </c>
      <c r="BG154" s="60" t="str">
        <f>IF(OR($A154="",$A154="Kérem válasszon!"),"",ViziPartner!$C$73)</f>
        <v/>
      </c>
      <c r="BH154" s="60" t="str">
        <f>IF(OR($A154="",$A154="Kérem válasszon!"),"",ViziPartner!$C$74)</f>
        <v/>
      </c>
      <c r="BI154" s="60" t="str">
        <f t="shared" si="33"/>
        <v/>
      </c>
      <c r="BJ154" s="60" t="str">
        <f t="shared" si="34"/>
        <v/>
      </c>
      <c r="BK154" s="60" t="str">
        <f t="shared" si="35"/>
        <v/>
      </c>
    </row>
    <row r="155" spans="4:63" ht="15.75">
      <c r="D155" s="69"/>
      <c r="F155" s="60" t="str">
        <f t="shared" si="26"/>
        <v/>
      </c>
      <c r="G155" s="60" t="str">
        <f t="shared" si="27"/>
        <v/>
      </c>
      <c r="H155" s="103" t="str">
        <f t="shared" si="36"/>
        <v/>
      </c>
      <c r="I155" s="103" t="str">
        <f t="shared" si="37"/>
        <v/>
      </c>
      <c r="J155" s="104" t="str">
        <f t="shared" si="28"/>
        <v/>
      </c>
      <c r="L155" s="107"/>
      <c r="X155" s="60" t="str">
        <f t="shared" si="38"/>
        <v/>
      </c>
      <c r="Z155" s="118"/>
      <c r="AA155" s="120"/>
      <c r="AD155" s="60" t="str">
        <f t="shared" si="29"/>
        <v/>
      </c>
      <c r="AE155" s="60" t="str">
        <f t="shared" si="30"/>
        <v/>
      </c>
      <c r="AF155" s="60" t="str">
        <f t="shared" si="31"/>
        <v/>
      </c>
      <c r="AG155" s="60" t="str">
        <f t="shared" si="32"/>
        <v/>
      </c>
      <c r="BE155" s="60" t="str">
        <f>IF(OR($A155="",$A155="Kérem válasszon!"),"",ViziPartner!$C$9)</f>
        <v/>
      </c>
      <c r="BF155" s="60" t="str">
        <f>IF(OR($A155="",$A155="Kérem válasszon!"),"",ViziPartner!$C$8)</f>
        <v/>
      </c>
      <c r="BG155" s="60" t="str">
        <f>IF(OR($A155="",$A155="Kérem válasszon!"),"",ViziPartner!$C$73)</f>
        <v/>
      </c>
      <c r="BH155" s="60" t="str">
        <f>IF(OR($A155="",$A155="Kérem válasszon!"),"",ViziPartner!$C$74)</f>
        <v/>
      </c>
      <c r="BI155" s="60" t="str">
        <f t="shared" si="33"/>
        <v/>
      </c>
      <c r="BJ155" s="60" t="str">
        <f t="shared" si="34"/>
        <v/>
      </c>
      <c r="BK155" s="60" t="str">
        <f t="shared" si="35"/>
        <v/>
      </c>
    </row>
    <row r="156" spans="4:63" ht="15.75">
      <c r="D156" s="69"/>
      <c r="F156" s="60" t="str">
        <f t="shared" si="26"/>
        <v/>
      </c>
      <c r="G156" s="60" t="str">
        <f t="shared" si="27"/>
        <v/>
      </c>
      <c r="H156" s="103" t="str">
        <f t="shared" si="36"/>
        <v/>
      </c>
      <c r="I156" s="103" t="str">
        <f t="shared" si="37"/>
        <v/>
      </c>
      <c r="J156" s="104" t="str">
        <f t="shared" si="28"/>
        <v/>
      </c>
      <c r="L156" s="107"/>
      <c r="X156" s="60" t="str">
        <f t="shared" si="38"/>
        <v/>
      </c>
      <c r="Z156" s="118"/>
      <c r="AA156" s="120"/>
      <c r="AD156" s="60" t="str">
        <f t="shared" si="29"/>
        <v/>
      </c>
      <c r="AE156" s="60" t="str">
        <f t="shared" si="30"/>
        <v/>
      </c>
      <c r="AF156" s="60" t="str">
        <f t="shared" si="31"/>
        <v/>
      </c>
      <c r="AG156" s="60" t="str">
        <f t="shared" si="32"/>
        <v/>
      </c>
      <c r="BE156" s="60" t="str">
        <f>IF(OR($A156="",$A156="Kérem válasszon!"),"",ViziPartner!$C$9)</f>
        <v/>
      </c>
      <c r="BF156" s="60" t="str">
        <f>IF(OR($A156="",$A156="Kérem válasszon!"),"",ViziPartner!$C$8)</f>
        <v/>
      </c>
      <c r="BG156" s="60" t="str">
        <f>IF(OR($A156="",$A156="Kérem válasszon!"),"",ViziPartner!$C$73)</f>
        <v/>
      </c>
      <c r="BH156" s="60" t="str">
        <f>IF(OR($A156="",$A156="Kérem válasszon!"),"",ViziPartner!$C$74)</f>
        <v/>
      </c>
      <c r="BI156" s="60" t="str">
        <f t="shared" si="33"/>
        <v/>
      </c>
      <c r="BJ156" s="60" t="str">
        <f t="shared" si="34"/>
        <v/>
      </c>
      <c r="BK156" s="60" t="str">
        <f t="shared" si="35"/>
        <v/>
      </c>
    </row>
    <row r="157" spans="4:63" ht="15.75">
      <c r="D157" s="69"/>
      <c r="F157" s="60" t="str">
        <f t="shared" si="26"/>
        <v/>
      </c>
      <c r="G157" s="60" t="str">
        <f t="shared" si="27"/>
        <v/>
      </c>
      <c r="H157" s="103" t="str">
        <f t="shared" si="36"/>
        <v/>
      </c>
      <c r="I157" s="103" t="str">
        <f t="shared" si="37"/>
        <v/>
      </c>
      <c r="J157" s="104" t="str">
        <f t="shared" si="28"/>
        <v/>
      </c>
      <c r="L157" s="107"/>
      <c r="X157" s="60" t="str">
        <f t="shared" si="38"/>
        <v/>
      </c>
      <c r="Z157" s="118"/>
      <c r="AA157" s="120"/>
      <c r="AD157" s="60" t="str">
        <f t="shared" si="29"/>
        <v/>
      </c>
      <c r="AE157" s="60" t="str">
        <f t="shared" si="30"/>
        <v/>
      </c>
      <c r="AF157" s="60" t="str">
        <f t="shared" si="31"/>
        <v/>
      </c>
      <c r="AG157" s="60" t="str">
        <f t="shared" si="32"/>
        <v/>
      </c>
      <c r="BE157" s="60" t="str">
        <f>IF(OR($A157="",$A157="Kérem válasszon!"),"",ViziPartner!$C$9)</f>
        <v/>
      </c>
      <c r="BF157" s="60" t="str">
        <f>IF(OR($A157="",$A157="Kérem válasszon!"),"",ViziPartner!$C$8)</f>
        <v/>
      </c>
      <c r="BG157" s="60" t="str">
        <f>IF(OR($A157="",$A157="Kérem válasszon!"),"",ViziPartner!$C$73)</f>
        <v/>
      </c>
      <c r="BH157" s="60" t="str">
        <f>IF(OR($A157="",$A157="Kérem válasszon!"),"",ViziPartner!$C$74)</f>
        <v/>
      </c>
      <c r="BI157" s="60" t="str">
        <f t="shared" si="33"/>
        <v/>
      </c>
      <c r="BJ157" s="60" t="str">
        <f t="shared" si="34"/>
        <v/>
      </c>
      <c r="BK157" s="60" t="str">
        <f t="shared" si="35"/>
        <v/>
      </c>
    </row>
    <row r="158" spans="4:63" ht="15.75">
      <c r="D158" s="69"/>
      <c r="F158" s="60" t="str">
        <f t="shared" si="26"/>
        <v/>
      </c>
      <c r="G158" s="60" t="str">
        <f t="shared" si="27"/>
        <v/>
      </c>
      <c r="H158" s="103" t="str">
        <f t="shared" si="36"/>
        <v/>
      </c>
      <c r="I158" s="103" t="str">
        <f t="shared" si="37"/>
        <v/>
      </c>
      <c r="J158" s="104" t="str">
        <f t="shared" si="28"/>
        <v/>
      </c>
      <c r="L158" s="107"/>
      <c r="X158" s="60" t="str">
        <f t="shared" si="38"/>
        <v/>
      </c>
      <c r="Z158" s="118"/>
      <c r="AA158" s="120"/>
      <c r="AD158" s="60" t="str">
        <f t="shared" si="29"/>
        <v/>
      </c>
      <c r="AE158" s="60" t="str">
        <f t="shared" si="30"/>
        <v/>
      </c>
      <c r="AF158" s="60" t="str">
        <f t="shared" si="31"/>
        <v/>
      </c>
      <c r="AG158" s="60" t="str">
        <f t="shared" si="32"/>
        <v/>
      </c>
      <c r="BE158" s="60" t="str">
        <f>IF(OR($A158="",$A158="Kérem válasszon!"),"",ViziPartner!$C$9)</f>
        <v/>
      </c>
      <c r="BF158" s="60" t="str">
        <f>IF(OR($A158="",$A158="Kérem válasszon!"),"",ViziPartner!$C$8)</f>
        <v/>
      </c>
      <c r="BG158" s="60" t="str">
        <f>IF(OR($A158="",$A158="Kérem válasszon!"),"",ViziPartner!$C$73)</f>
        <v/>
      </c>
      <c r="BH158" s="60" t="str">
        <f>IF(OR($A158="",$A158="Kérem válasszon!"),"",ViziPartner!$C$74)</f>
        <v/>
      </c>
      <c r="BI158" s="60" t="str">
        <f t="shared" si="33"/>
        <v/>
      </c>
      <c r="BJ158" s="60" t="str">
        <f t="shared" si="34"/>
        <v/>
      </c>
      <c r="BK158" s="60" t="str">
        <f t="shared" si="35"/>
        <v/>
      </c>
    </row>
    <row r="159" spans="4:63" ht="15.75">
      <c r="D159" s="69"/>
      <c r="F159" s="60" t="str">
        <f t="shared" si="26"/>
        <v/>
      </c>
      <c r="G159" s="60" t="str">
        <f t="shared" si="27"/>
        <v/>
      </c>
      <c r="H159" s="103" t="str">
        <f t="shared" si="36"/>
        <v/>
      </c>
      <c r="I159" s="103" t="str">
        <f t="shared" si="37"/>
        <v/>
      </c>
      <c r="J159" s="104" t="str">
        <f t="shared" si="28"/>
        <v/>
      </c>
      <c r="L159" s="107"/>
      <c r="X159" s="60" t="str">
        <f t="shared" si="38"/>
        <v/>
      </c>
      <c r="Z159" s="118"/>
      <c r="AA159" s="120"/>
      <c r="AD159" s="60" t="str">
        <f t="shared" si="29"/>
        <v/>
      </c>
      <c r="AE159" s="60" t="str">
        <f t="shared" si="30"/>
        <v/>
      </c>
      <c r="AF159" s="60" t="str">
        <f t="shared" si="31"/>
        <v/>
      </c>
      <c r="AG159" s="60" t="str">
        <f t="shared" si="32"/>
        <v/>
      </c>
      <c r="BE159" s="60" t="str">
        <f>IF(OR($A159="",$A159="Kérem válasszon!"),"",ViziPartner!$C$9)</f>
        <v/>
      </c>
      <c r="BF159" s="60" t="str">
        <f>IF(OR($A159="",$A159="Kérem válasszon!"),"",ViziPartner!$C$8)</f>
        <v/>
      </c>
      <c r="BG159" s="60" t="str">
        <f>IF(OR($A159="",$A159="Kérem válasszon!"),"",ViziPartner!$C$73)</f>
        <v/>
      </c>
      <c r="BH159" s="60" t="str">
        <f>IF(OR($A159="",$A159="Kérem válasszon!"),"",ViziPartner!$C$74)</f>
        <v/>
      </c>
      <c r="BI159" s="60" t="str">
        <f t="shared" si="33"/>
        <v/>
      </c>
      <c r="BJ159" s="60" t="str">
        <f t="shared" si="34"/>
        <v/>
      </c>
      <c r="BK159" s="60" t="str">
        <f t="shared" si="35"/>
        <v/>
      </c>
    </row>
    <row r="160" spans="4:63" ht="15.75">
      <c r="D160" s="69"/>
      <c r="F160" s="60" t="str">
        <f t="shared" si="26"/>
        <v/>
      </c>
      <c r="G160" s="60" t="str">
        <f t="shared" si="27"/>
        <v/>
      </c>
      <c r="H160" s="103" t="str">
        <f t="shared" si="36"/>
        <v/>
      </c>
      <c r="I160" s="103" t="str">
        <f t="shared" si="37"/>
        <v/>
      </c>
      <c r="J160" s="104" t="str">
        <f t="shared" si="28"/>
        <v/>
      </c>
      <c r="L160" s="107"/>
      <c r="X160" s="60" t="str">
        <f t="shared" si="38"/>
        <v/>
      </c>
      <c r="Z160" s="118"/>
      <c r="AA160" s="120"/>
      <c r="AD160" s="60" t="str">
        <f t="shared" si="29"/>
        <v/>
      </c>
      <c r="AE160" s="60" t="str">
        <f t="shared" si="30"/>
        <v/>
      </c>
      <c r="AF160" s="60" t="str">
        <f t="shared" si="31"/>
        <v/>
      </c>
      <c r="AG160" s="60" t="str">
        <f t="shared" si="32"/>
        <v/>
      </c>
      <c r="BE160" s="60" t="str">
        <f>IF(OR($A160="",$A160="Kérem válasszon!"),"",ViziPartner!$C$9)</f>
        <v/>
      </c>
      <c r="BF160" s="60" t="str">
        <f>IF(OR($A160="",$A160="Kérem válasszon!"),"",ViziPartner!$C$8)</f>
        <v/>
      </c>
      <c r="BG160" s="60" t="str">
        <f>IF(OR($A160="",$A160="Kérem válasszon!"),"",ViziPartner!$C$73)</f>
        <v/>
      </c>
      <c r="BH160" s="60" t="str">
        <f>IF(OR($A160="",$A160="Kérem válasszon!"),"",ViziPartner!$C$74)</f>
        <v/>
      </c>
      <c r="BI160" s="60" t="str">
        <f t="shared" si="33"/>
        <v/>
      </c>
      <c r="BJ160" s="60" t="str">
        <f t="shared" si="34"/>
        <v/>
      </c>
      <c r="BK160" s="60" t="str">
        <f t="shared" si="35"/>
        <v/>
      </c>
    </row>
    <row r="161" spans="4:63" ht="15.75">
      <c r="D161" s="69"/>
      <c r="F161" s="60" t="str">
        <f t="shared" si="26"/>
        <v/>
      </c>
      <c r="G161" s="60" t="str">
        <f t="shared" si="27"/>
        <v/>
      </c>
      <c r="H161" s="103" t="str">
        <f t="shared" si="36"/>
        <v/>
      </c>
      <c r="I161" s="103" t="str">
        <f t="shared" si="37"/>
        <v/>
      </c>
      <c r="J161" s="104" t="str">
        <f t="shared" si="28"/>
        <v/>
      </c>
      <c r="L161" s="107"/>
      <c r="X161" s="60" t="str">
        <f t="shared" si="38"/>
        <v/>
      </c>
      <c r="Z161" s="118"/>
      <c r="AA161" s="120"/>
      <c r="AD161" s="60" t="str">
        <f t="shared" si="29"/>
        <v/>
      </c>
      <c r="AE161" s="60" t="str">
        <f t="shared" si="30"/>
        <v/>
      </c>
      <c r="AF161" s="60" t="str">
        <f t="shared" si="31"/>
        <v/>
      </c>
      <c r="AG161" s="60" t="str">
        <f t="shared" si="32"/>
        <v/>
      </c>
      <c r="BE161" s="60" t="str">
        <f>IF(OR($A161="",$A161="Kérem válasszon!"),"",ViziPartner!$C$9)</f>
        <v/>
      </c>
      <c r="BF161" s="60" t="str">
        <f>IF(OR($A161="",$A161="Kérem válasszon!"),"",ViziPartner!$C$8)</f>
        <v/>
      </c>
      <c r="BG161" s="60" t="str">
        <f>IF(OR($A161="",$A161="Kérem válasszon!"),"",ViziPartner!$C$73)</f>
        <v/>
      </c>
      <c r="BH161" s="60" t="str">
        <f>IF(OR($A161="",$A161="Kérem válasszon!"),"",ViziPartner!$C$74)</f>
        <v/>
      </c>
      <c r="BI161" s="60" t="str">
        <f t="shared" si="33"/>
        <v/>
      </c>
      <c r="BJ161" s="60" t="str">
        <f t="shared" si="34"/>
        <v/>
      </c>
      <c r="BK161" s="60" t="str">
        <f t="shared" si="35"/>
        <v/>
      </c>
    </row>
    <row r="162" spans="4:63" ht="15.75">
      <c r="D162" s="69"/>
      <c r="F162" s="60" t="str">
        <f t="shared" si="26"/>
        <v/>
      </c>
      <c r="G162" s="60" t="str">
        <f t="shared" si="27"/>
        <v/>
      </c>
      <c r="H162" s="103" t="str">
        <f t="shared" si="36"/>
        <v/>
      </c>
      <c r="I162" s="103" t="str">
        <f t="shared" si="37"/>
        <v/>
      </c>
      <c r="J162" s="104" t="str">
        <f t="shared" si="28"/>
        <v/>
      </c>
      <c r="L162" s="107"/>
      <c r="X162" s="60" t="str">
        <f t="shared" si="38"/>
        <v/>
      </c>
      <c r="Z162" s="118"/>
      <c r="AA162" s="120"/>
      <c r="AD162" s="60" t="str">
        <f t="shared" si="29"/>
        <v/>
      </c>
      <c r="AE162" s="60" t="str">
        <f t="shared" si="30"/>
        <v/>
      </c>
      <c r="AF162" s="60" t="str">
        <f t="shared" si="31"/>
        <v/>
      </c>
      <c r="AG162" s="60" t="str">
        <f t="shared" si="32"/>
        <v/>
      </c>
      <c r="BE162" s="60" t="str">
        <f>IF(OR($A162="",$A162="Kérem válasszon!"),"",ViziPartner!$C$9)</f>
        <v/>
      </c>
      <c r="BF162" s="60" t="str">
        <f>IF(OR($A162="",$A162="Kérem válasszon!"),"",ViziPartner!$C$8)</f>
        <v/>
      </c>
      <c r="BG162" s="60" t="str">
        <f>IF(OR($A162="",$A162="Kérem válasszon!"),"",ViziPartner!$C$73)</f>
        <v/>
      </c>
      <c r="BH162" s="60" t="str">
        <f>IF(OR($A162="",$A162="Kérem válasszon!"),"",ViziPartner!$C$74)</f>
        <v/>
      </c>
      <c r="BI162" s="60" t="str">
        <f t="shared" si="33"/>
        <v/>
      </c>
      <c r="BJ162" s="60" t="str">
        <f t="shared" si="34"/>
        <v/>
      </c>
      <c r="BK162" s="60" t="str">
        <f t="shared" si="35"/>
        <v/>
      </c>
    </row>
    <row r="163" spans="4:63" ht="15.75">
      <c r="D163" s="69"/>
      <c r="F163" s="60" t="str">
        <f t="shared" si="26"/>
        <v/>
      </c>
      <c r="G163" s="60" t="str">
        <f t="shared" si="27"/>
        <v/>
      </c>
      <c r="H163" s="103" t="str">
        <f t="shared" si="36"/>
        <v/>
      </c>
      <c r="I163" s="103" t="str">
        <f t="shared" si="37"/>
        <v/>
      </c>
      <c r="J163" s="104" t="str">
        <f t="shared" si="28"/>
        <v/>
      </c>
      <c r="L163" s="107"/>
      <c r="X163" s="60" t="str">
        <f t="shared" si="38"/>
        <v/>
      </c>
      <c r="Z163" s="118"/>
      <c r="AA163" s="120"/>
      <c r="AD163" s="60" t="str">
        <f t="shared" si="29"/>
        <v/>
      </c>
      <c r="AE163" s="60" t="str">
        <f t="shared" si="30"/>
        <v/>
      </c>
      <c r="AF163" s="60" t="str">
        <f t="shared" si="31"/>
        <v/>
      </c>
      <c r="AG163" s="60" t="str">
        <f t="shared" si="32"/>
        <v/>
      </c>
      <c r="BE163" s="60" t="str">
        <f>IF(OR($A163="",$A163="Kérem válasszon!"),"",ViziPartner!$C$9)</f>
        <v/>
      </c>
      <c r="BF163" s="60" t="str">
        <f>IF(OR($A163="",$A163="Kérem válasszon!"),"",ViziPartner!$C$8)</f>
        <v/>
      </c>
      <c r="BG163" s="60" t="str">
        <f>IF(OR($A163="",$A163="Kérem válasszon!"),"",ViziPartner!$C$73)</f>
        <v/>
      </c>
      <c r="BH163" s="60" t="str">
        <f>IF(OR($A163="",$A163="Kérem válasszon!"),"",ViziPartner!$C$74)</f>
        <v/>
      </c>
      <c r="BI163" s="60" t="str">
        <f t="shared" si="33"/>
        <v/>
      </c>
      <c r="BJ163" s="60" t="str">
        <f t="shared" si="34"/>
        <v/>
      </c>
      <c r="BK163" s="60" t="str">
        <f t="shared" si="35"/>
        <v/>
      </c>
    </row>
    <row r="164" spans="4:63" ht="15.75">
      <c r="D164" s="69"/>
      <c r="F164" s="60" t="str">
        <f t="shared" si="26"/>
        <v/>
      </c>
      <c r="G164" s="60" t="str">
        <f t="shared" si="27"/>
        <v/>
      </c>
      <c r="H164" s="103" t="str">
        <f t="shared" si="36"/>
        <v/>
      </c>
      <c r="I164" s="103" t="str">
        <f t="shared" si="37"/>
        <v/>
      </c>
      <c r="J164" s="104" t="str">
        <f t="shared" si="28"/>
        <v/>
      </c>
      <c r="L164" s="107"/>
      <c r="X164" s="60" t="str">
        <f t="shared" si="38"/>
        <v/>
      </c>
      <c r="Z164" s="118"/>
      <c r="AA164" s="120"/>
      <c r="AD164" s="60" t="str">
        <f t="shared" si="29"/>
        <v/>
      </c>
      <c r="AE164" s="60" t="str">
        <f t="shared" si="30"/>
        <v/>
      </c>
      <c r="AF164" s="60" t="str">
        <f t="shared" si="31"/>
        <v/>
      </c>
      <c r="AG164" s="60" t="str">
        <f t="shared" si="32"/>
        <v/>
      </c>
      <c r="BE164" s="60" t="str">
        <f>IF(OR($A164="",$A164="Kérem válasszon!"),"",ViziPartner!$C$9)</f>
        <v/>
      </c>
      <c r="BF164" s="60" t="str">
        <f>IF(OR($A164="",$A164="Kérem válasszon!"),"",ViziPartner!$C$8)</f>
        <v/>
      </c>
      <c r="BG164" s="60" t="str">
        <f>IF(OR($A164="",$A164="Kérem válasszon!"),"",ViziPartner!$C$73)</f>
        <v/>
      </c>
      <c r="BH164" s="60" t="str">
        <f>IF(OR($A164="",$A164="Kérem válasszon!"),"",ViziPartner!$C$74)</f>
        <v/>
      </c>
      <c r="BI164" s="60" t="str">
        <f t="shared" si="33"/>
        <v/>
      </c>
      <c r="BJ164" s="60" t="str">
        <f t="shared" si="34"/>
        <v/>
      </c>
      <c r="BK164" s="60" t="str">
        <f t="shared" si="35"/>
        <v/>
      </c>
    </row>
    <row r="165" spans="4:63" ht="15.75">
      <c r="D165" s="69"/>
      <c r="F165" s="60" t="str">
        <f t="shared" si="26"/>
        <v/>
      </c>
      <c r="G165" s="60" t="str">
        <f t="shared" si="27"/>
        <v/>
      </c>
      <c r="H165" s="103" t="str">
        <f t="shared" si="36"/>
        <v/>
      </c>
      <c r="I165" s="103" t="str">
        <f t="shared" si="37"/>
        <v/>
      </c>
      <c r="J165" s="104" t="str">
        <f t="shared" si="28"/>
        <v/>
      </c>
      <c r="L165" s="107"/>
      <c r="X165" s="60" t="str">
        <f t="shared" si="38"/>
        <v/>
      </c>
      <c r="Z165" s="118"/>
      <c r="AA165" s="120"/>
      <c r="AD165" s="60" t="str">
        <f t="shared" si="29"/>
        <v/>
      </c>
      <c r="AE165" s="60" t="str">
        <f t="shared" si="30"/>
        <v/>
      </c>
      <c r="AF165" s="60" t="str">
        <f t="shared" si="31"/>
        <v/>
      </c>
      <c r="AG165" s="60" t="str">
        <f t="shared" si="32"/>
        <v/>
      </c>
      <c r="BE165" s="60" t="str">
        <f>IF(OR($A165="",$A165="Kérem válasszon!"),"",ViziPartner!$C$9)</f>
        <v/>
      </c>
      <c r="BF165" s="60" t="str">
        <f>IF(OR($A165="",$A165="Kérem válasszon!"),"",ViziPartner!$C$8)</f>
        <v/>
      </c>
      <c r="BG165" s="60" t="str">
        <f>IF(OR($A165="",$A165="Kérem válasszon!"),"",ViziPartner!$C$73)</f>
        <v/>
      </c>
      <c r="BH165" s="60" t="str">
        <f>IF(OR($A165="",$A165="Kérem válasszon!"),"",ViziPartner!$C$74)</f>
        <v/>
      </c>
      <c r="BI165" s="60" t="str">
        <f t="shared" si="33"/>
        <v/>
      </c>
      <c r="BJ165" s="60" t="str">
        <f t="shared" si="34"/>
        <v/>
      </c>
      <c r="BK165" s="60" t="str">
        <f t="shared" si="35"/>
        <v/>
      </c>
    </row>
    <row r="166" spans="4:63" ht="15.75">
      <c r="D166" s="69"/>
      <c r="F166" s="60" t="str">
        <f t="shared" si="26"/>
        <v/>
      </c>
      <c r="G166" s="60" t="str">
        <f t="shared" si="27"/>
        <v/>
      </c>
      <c r="H166" s="103" t="str">
        <f t="shared" si="36"/>
        <v/>
      </c>
      <c r="I166" s="103" t="str">
        <f t="shared" si="37"/>
        <v/>
      </c>
      <c r="J166" s="104" t="str">
        <f t="shared" si="28"/>
        <v/>
      </c>
      <c r="L166" s="107"/>
      <c r="X166" s="60" t="str">
        <f t="shared" si="38"/>
        <v/>
      </c>
      <c r="Z166" s="118"/>
      <c r="AA166" s="120"/>
      <c r="AD166" s="60" t="str">
        <f t="shared" si="29"/>
        <v/>
      </c>
      <c r="AE166" s="60" t="str">
        <f t="shared" si="30"/>
        <v/>
      </c>
      <c r="AF166" s="60" t="str">
        <f t="shared" si="31"/>
        <v/>
      </c>
      <c r="AG166" s="60" t="str">
        <f t="shared" si="32"/>
        <v/>
      </c>
      <c r="BE166" s="60" t="str">
        <f>IF(OR($A166="",$A166="Kérem válasszon!"),"",ViziPartner!$C$9)</f>
        <v/>
      </c>
      <c r="BF166" s="60" t="str">
        <f>IF(OR($A166="",$A166="Kérem válasszon!"),"",ViziPartner!$C$8)</f>
        <v/>
      </c>
      <c r="BG166" s="60" t="str">
        <f>IF(OR($A166="",$A166="Kérem válasszon!"),"",ViziPartner!$C$73)</f>
        <v/>
      </c>
      <c r="BH166" s="60" t="str">
        <f>IF(OR($A166="",$A166="Kérem válasszon!"),"",ViziPartner!$C$74)</f>
        <v/>
      </c>
      <c r="BI166" s="60" t="str">
        <f t="shared" si="33"/>
        <v/>
      </c>
      <c r="BJ166" s="60" t="str">
        <f t="shared" si="34"/>
        <v/>
      </c>
      <c r="BK166" s="60" t="str">
        <f t="shared" si="35"/>
        <v/>
      </c>
    </row>
    <row r="167" spans="4:63" ht="15.75">
      <c r="D167" s="69"/>
      <c r="F167" s="60" t="str">
        <f t="shared" si="26"/>
        <v/>
      </c>
      <c r="G167" s="60" t="str">
        <f t="shared" si="27"/>
        <v/>
      </c>
      <c r="H167" s="103" t="str">
        <f t="shared" si="36"/>
        <v/>
      </c>
      <c r="I167" s="103" t="str">
        <f t="shared" si="37"/>
        <v/>
      </c>
      <c r="J167" s="104" t="str">
        <f t="shared" si="28"/>
        <v/>
      </c>
      <c r="L167" s="107"/>
      <c r="X167" s="60" t="str">
        <f t="shared" si="38"/>
        <v/>
      </c>
      <c r="Z167" s="118"/>
      <c r="AA167" s="120"/>
      <c r="AD167" s="60" t="str">
        <f t="shared" si="29"/>
        <v/>
      </c>
      <c r="AE167" s="60" t="str">
        <f t="shared" si="30"/>
        <v/>
      </c>
      <c r="AF167" s="60" t="str">
        <f t="shared" si="31"/>
        <v/>
      </c>
      <c r="AG167" s="60" t="str">
        <f t="shared" si="32"/>
        <v/>
      </c>
      <c r="BE167" s="60" t="str">
        <f>IF(OR($A167="",$A167="Kérem válasszon!"),"",ViziPartner!$C$9)</f>
        <v/>
      </c>
      <c r="BF167" s="60" t="str">
        <f>IF(OR($A167="",$A167="Kérem válasszon!"),"",ViziPartner!$C$8)</f>
        <v/>
      </c>
      <c r="BG167" s="60" t="str">
        <f>IF(OR($A167="",$A167="Kérem válasszon!"),"",ViziPartner!$C$73)</f>
        <v/>
      </c>
      <c r="BH167" s="60" t="str">
        <f>IF(OR($A167="",$A167="Kérem válasszon!"),"",ViziPartner!$C$74)</f>
        <v/>
      </c>
      <c r="BI167" s="60" t="str">
        <f t="shared" si="33"/>
        <v/>
      </c>
      <c r="BJ167" s="60" t="str">
        <f t="shared" si="34"/>
        <v/>
      </c>
      <c r="BK167" s="60" t="str">
        <f t="shared" si="35"/>
        <v/>
      </c>
    </row>
    <row r="168" spans="4:63" ht="15.75">
      <c r="D168" s="69"/>
      <c r="F168" s="60" t="str">
        <f t="shared" si="26"/>
        <v/>
      </c>
      <c r="G168" s="60" t="str">
        <f t="shared" si="27"/>
        <v/>
      </c>
      <c r="H168" s="103" t="str">
        <f t="shared" si="36"/>
        <v/>
      </c>
      <c r="I168" s="103" t="str">
        <f t="shared" si="37"/>
        <v/>
      </c>
      <c r="J168" s="104" t="str">
        <f t="shared" si="28"/>
        <v/>
      </c>
      <c r="L168" s="107"/>
      <c r="X168" s="60" t="str">
        <f t="shared" si="38"/>
        <v/>
      </c>
      <c r="Z168" s="118"/>
      <c r="AA168" s="120"/>
      <c r="AD168" s="60" t="str">
        <f t="shared" si="29"/>
        <v/>
      </c>
      <c r="AE168" s="60" t="str">
        <f t="shared" si="30"/>
        <v/>
      </c>
      <c r="AF168" s="60" t="str">
        <f t="shared" si="31"/>
        <v/>
      </c>
      <c r="AG168" s="60" t="str">
        <f t="shared" si="32"/>
        <v/>
      </c>
      <c r="BE168" s="60" t="str">
        <f>IF(OR($A168="",$A168="Kérem válasszon!"),"",ViziPartner!$C$9)</f>
        <v/>
      </c>
      <c r="BF168" s="60" t="str">
        <f>IF(OR($A168="",$A168="Kérem válasszon!"),"",ViziPartner!$C$8)</f>
        <v/>
      </c>
      <c r="BG168" s="60" t="str">
        <f>IF(OR($A168="",$A168="Kérem válasszon!"),"",ViziPartner!$C$73)</f>
        <v/>
      </c>
      <c r="BH168" s="60" t="str">
        <f>IF(OR($A168="",$A168="Kérem válasszon!"),"",ViziPartner!$C$74)</f>
        <v/>
      </c>
      <c r="BI168" s="60" t="str">
        <f t="shared" si="33"/>
        <v/>
      </c>
      <c r="BJ168" s="60" t="str">
        <f t="shared" si="34"/>
        <v/>
      </c>
      <c r="BK168" s="60" t="str">
        <f t="shared" si="35"/>
        <v/>
      </c>
    </row>
    <row r="169" spans="4:63" ht="15.75">
      <c r="D169" s="69"/>
      <c r="F169" s="60" t="str">
        <f t="shared" si="26"/>
        <v/>
      </c>
      <c r="G169" s="60" t="str">
        <f t="shared" si="27"/>
        <v/>
      </c>
      <c r="H169" s="103" t="str">
        <f t="shared" si="36"/>
        <v/>
      </c>
      <c r="I169" s="103" t="str">
        <f t="shared" si="37"/>
        <v/>
      </c>
      <c r="J169" s="104" t="str">
        <f t="shared" si="28"/>
        <v/>
      </c>
      <c r="L169" s="107"/>
      <c r="X169" s="60" t="str">
        <f t="shared" si="38"/>
        <v/>
      </c>
      <c r="Z169" s="118"/>
      <c r="AA169" s="120"/>
      <c r="AD169" s="60" t="str">
        <f t="shared" si="29"/>
        <v/>
      </c>
      <c r="AE169" s="60" t="str">
        <f t="shared" si="30"/>
        <v/>
      </c>
      <c r="AF169" s="60" t="str">
        <f t="shared" si="31"/>
        <v/>
      </c>
      <c r="AG169" s="60" t="str">
        <f t="shared" si="32"/>
        <v/>
      </c>
      <c r="BE169" s="60" t="str">
        <f>IF(OR($A169="",$A169="Kérem válasszon!"),"",ViziPartner!$C$9)</f>
        <v/>
      </c>
      <c r="BF169" s="60" t="str">
        <f>IF(OR($A169="",$A169="Kérem válasszon!"),"",ViziPartner!$C$8)</f>
        <v/>
      </c>
      <c r="BG169" s="60" t="str">
        <f>IF(OR($A169="",$A169="Kérem válasszon!"),"",ViziPartner!$C$73)</f>
        <v/>
      </c>
      <c r="BH169" s="60" t="str">
        <f>IF(OR($A169="",$A169="Kérem válasszon!"),"",ViziPartner!$C$74)</f>
        <v/>
      </c>
      <c r="BI169" s="60" t="str">
        <f t="shared" si="33"/>
        <v/>
      </c>
      <c r="BJ169" s="60" t="str">
        <f t="shared" si="34"/>
        <v/>
      </c>
      <c r="BK169" s="60" t="str">
        <f t="shared" si="35"/>
        <v/>
      </c>
    </row>
    <row r="170" spans="4:63" ht="15.75">
      <c r="D170" s="69"/>
      <c r="F170" s="60" t="str">
        <f t="shared" si="26"/>
        <v/>
      </c>
      <c r="G170" s="60" t="str">
        <f t="shared" si="27"/>
        <v/>
      </c>
      <c r="H170" s="103" t="str">
        <f t="shared" si="36"/>
        <v/>
      </c>
      <c r="I170" s="103" t="str">
        <f t="shared" si="37"/>
        <v/>
      </c>
      <c r="J170" s="104" t="str">
        <f t="shared" si="28"/>
        <v/>
      </c>
      <c r="L170" s="107"/>
      <c r="X170" s="60" t="str">
        <f t="shared" si="38"/>
        <v/>
      </c>
      <c r="Z170" s="118"/>
      <c r="AA170" s="120"/>
      <c r="AD170" s="60" t="str">
        <f t="shared" si="29"/>
        <v/>
      </c>
      <c r="AE170" s="60" t="str">
        <f t="shared" si="30"/>
        <v/>
      </c>
      <c r="AF170" s="60" t="str">
        <f t="shared" si="31"/>
        <v/>
      </c>
      <c r="AG170" s="60" t="str">
        <f t="shared" si="32"/>
        <v/>
      </c>
      <c r="BE170" s="60" t="str">
        <f>IF(OR($A170="",$A170="Kérem válasszon!"),"",ViziPartner!$C$9)</f>
        <v/>
      </c>
      <c r="BF170" s="60" t="str">
        <f>IF(OR($A170="",$A170="Kérem válasszon!"),"",ViziPartner!$C$8)</f>
        <v/>
      </c>
      <c r="BG170" s="60" t="str">
        <f>IF(OR($A170="",$A170="Kérem válasszon!"),"",ViziPartner!$C$73)</f>
        <v/>
      </c>
      <c r="BH170" s="60" t="str">
        <f>IF(OR($A170="",$A170="Kérem válasszon!"),"",ViziPartner!$C$74)</f>
        <v/>
      </c>
      <c r="BI170" s="60" t="str">
        <f t="shared" si="33"/>
        <v/>
      </c>
      <c r="BJ170" s="60" t="str">
        <f t="shared" si="34"/>
        <v/>
      </c>
      <c r="BK170" s="60" t="str">
        <f t="shared" si="35"/>
        <v/>
      </c>
    </row>
    <row r="171" spans="4:63" ht="15.75">
      <c r="D171" s="69"/>
      <c r="F171" s="60" t="str">
        <f t="shared" si="26"/>
        <v/>
      </c>
      <c r="G171" s="60" t="str">
        <f t="shared" si="27"/>
        <v/>
      </c>
      <c r="H171" s="103" t="str">
        <f t="shared" si="36"/>
        <v/>
      </c>
      <c r="I171" s="103" t="str">
        <f t="shared" si="37"/>
        <v/>
      </c>
      <c r="J171" s="104" t="str">
        <f t="shared" si="28"/>
        <v/>
      </c>
      <c r="L171" s="107"/>
      <c r="X171" s="60" t="str">
        <f t="shared" si="38"/>
        <v/>
      </c>
      <c r="Z171" s="118"/>
      <c r="AA171" s="120"/>
      <c r="AD171" s="60" t="str">
        <f t="shared" si="29"/>
        <v/>
      </c>
      <c r="AE171" s="60" t="str">
        <f t="shared" si="30"/>
        <v/>
      </c>
      <c r="AF171" s="60" t="str">
        <f t="shared" si="31"/>
        <v/>
      </c>
      <c r="AG171" s="60" t="str">
        <f t="shared" si="32"/>
        <v/>
      </c>
      <c r="BE171" s="60" t="str">
        <f>IF(OR($A171="",$A171="Kérem válasszon!"),"",ViziPartner!$C$9)</f>
        <v/>
      </c>
      <c r="BF171" s="60" t="str">
        <f>IF(OR($A171="",$A171="Kérem válasszon!"),"",ViziPartner!$C$8)</f>
        <v/>
      </c>
      <c r="BG171" s="60" t="str">
        <f>IF(OR($A171="",$A171="Kérem válasszon!"),"",ViziPartner!$C$73)</f>
        <v/>
      </c>
      <c r="BH171" s="60" t="str">
        <f>IF(OR($A171="",$A171="Kérem válasszon!"),"",ViziPartner!$C$74)</f>
        <v/>
      </c>
      <c r="BI171" s="60" t="str">
        <f t="shared" si="33"/>
        <v/>
      </c>
      <c r="BJ171" s="60" t="str">
        <f t="shared" si="34"/>
        <v/>
      </c>
      <c r="BK171" s="60" t="str">
        <f t="shared" si="35"/>
        <v/>
      </c>
    </row>
    <row r="172" spans="4:63" ht="15.75">
      <c r="D172" s="69"/>
      <c r="F172" s="60" t="str">
        <f t="shared" si="26"/>
        <v/>
      </c>
      <c r="G172" s="60" t="str">
        <f t="shared" si="27"/>
        <v/>
      </c>
      <c r="H172" s="103" t="str">
        <f t="shared" si="36"/>
        <v/>
      </c>
      <c r="I172" s="103" t="str">
        <f t="shared" si="37"/>
        <v/>
      </c>
      <c r="J172" s="104" t="str">
        <f t="shared" si="28"/>
        <v/>
      </c>
      <c r="L172" s="107"/>
      <c r="X172" s="60" t="str">
        <f t="shared" si="38"/>
        <v/>
      </c>
      <c r="Z172" s="118"/>
      <c r="AA172" s="120"/>
      <c r="AD172" s="60" t="str">
        <f t="shared" si="29"/>
        <v/>
      </c>
      <c r="AE172" s="60" t="str">
        <f t="shared" si="30"/>
        <v/>
      </c>
      <c r="AF172" s="60" t="str">
        <f t="shared" si="31"/>
        <v/>
      </c>
      <c r="AG172" s="60" t="str">
        <f t="shared" si="32"/>
        <v/>
      </c>
      <c r="BE172" s="60" t="str">
        <f>IF(OR($A172="",$A172="Kérem válasszon!"),"",ViziPartner!$C$9)</f>
        <v/>
      </c>
      <c r="BF172" s="60" t="str">
        <f>IF(OR($A172="",$A172="Kérem válasszon!"),"",ViziPartner!$C$8)</f>
        <v/>
      </c>
      <c r="BG172" s="60" t="str">
        <f>IF(OR($A172="",$A172="Kérem válasszon!"),"",ViziPartner!$C$73)</f>
        <v/>
      </c>
      <c r="BH172" s="60" t="str">
        <f>IF(OR($A172="",$A172="Kérem válasszon!"),"",ViziPartner!$C$74)</f>
        <v/>
      </c>
      <c r="BI172" s="60" t="str">
        <f t="shared" si="33"/>
        <v/>
      </c>
      <c r="BJ172" s="60" t="str">
        <f t="shared" si="34"/>
        <v/>
      </c>
      <c r="BK172" s="60" t="str">
        <f t="shared" si="35"/>
        <v/>
      </c>
    </row>
    <row r="173" spans="4:63" ht="15.75">
      <c r="D173" s="69"/>
      <c r="F173" s="60" t="str">
        <f t="shared" si="26"/>
        <v/>
      </c>
      <c r="G173" s="60" t="str">
        <f t="shared" si="27"/>
        <v/>
      </c>
      <c r="H173" s="103" t="str">
        <f t="shared" si="36"/>
        <v/>
      </c>
      <c r="I173" s="103" t="str">
        <f t="shared" si="37"/>
        <v/>
      </c>
      <c r="J173" s="104" t="str">
        <f t="shared" si="28"/>
        <v/>
      </c>
      <c r="L173" s="107"/>
      <c r="X173" s="60" t="str">
        <f t="shared" si="38"/>
        <v/>
      </c>
      <c r="Z173" s="118"/>
      <c r="AA173" s="120"/>
      <c r="AD173" s="60" t="str">
        <f t="shared" si="29"/>
        <v/>
      </c>
      <c r="AE173" s="60" t="str">
        <f t="shared" si="30"/>
        <v/>
      </c>
      <c r="AF173" s="60" t="str">
        <f t="shared" si="31"/>
        <v/>
      </c>
      <c r="AG173" s="60" t="str">
        <f t="shared" si="32"/>
        <v/>
      </c>
      <c r="BE173" s="60" t="str">
        <f>IF(OR($A173="",$A173="Kérem válasszon!"),"",ViziPartner!$C$9)</f>
        <v/>
      </c>
      <c r="BF173" s="60" t="str">
        <f>IF(OR($A173="",$A173="Kérem válasszon!"),"",ViziPartner!$C$8)</f>
        <v/>
      </c>
      <c r="BG173" s="60" t="str">
        <f>IF(OR($A173="",$A173="Kérem válasszon!"),"",ViziPartner!$C$73)</f>
        <v/>
      </c>
      <c r="BH173" s="60" t="str">
        <f>IF(OR($A173="",$A173="Kérem válasszon!"),"",ViziPartner!$C$74)</f>
        <v/>
      </c>
      <c r="BI173" s="60" t="str">
        <f t="shared" si="33"/>
        <v/>
      </c>
      <c r="BJ173" s="60" t="str">
        <f t="shared" si="34"/>
        <v/>
      </c>
      <c r="BK173" s="60" t="str">
        <f t="shared" si="35"/>
        <v/>
      </c>
    </row>
    <row r="174" spans="4:63" ht="15.75">
      <c r="D174" s="69"/>
      <c r="F174" s="60" t="str">
        <f t="shared" si="26"/>
        <v/>
      </c>
      <c r="G174" s="60" t="str">
        <f t="shared" si="27"/>
        <v/>
      </c>
      <c r="H174" s="103" t="str">
        <f t="shared" si="36"/>
        <v/>
      </c>
      <c r="I174" s="103" t="str">
        <f t="shared" si="37"/>
        <v/>
      </c>
      <c r="J174" s="104" t="str">
        <f t="shared" si="28"/>
        <v/>
      </c>
      <c r="L174" s="107"/>
      <c r="X174" s="60" t="str">
        <f t="shared" si="38"/>
        <v/>
      </c>
      <c r="Z174" s="118"/>
      <c r="AA174" s="120"/>
      <c r="AD174" s="60" t="str">
        <f t="shared" si="29"/>
        <v/>
      </c>
      <c r="AE174" s="60" t="str">
        <f t="shared" si="30"/>
        <v/>
      </c>
      <c r="AF174" s="60" t="str">
        <f t="shared" si="31"/>
        <v/>
      </c>
      <c r="AG174" s="60" t="str">
        <f t="shared" si="32"/>
        <v/>
      </c>
      <c r="BE174" s="60" t="str">
        <f>IF(OR($A174="",$A174="Kérem válasszon!"),"",ViziPartner!$C$9)</f>
        <v/>
      </c>
      <c r="BF174" s="60" t="str">
        <f>IF(OR($A174="",$A174="Kérem válasszon!"),"",ViziPartner!$C$8)</f>
        <v/>
      </c>
      <c r="BG174" s="60" t="str">
        <f>IF(OR($A174="",$A174="Kérem válasszon!"),"",ViziPartner!$C$73)</f>
        <v/>
      </c>
      <c r="BH174" s="60" t="str">
        <f>IF(OR($A174="",$A174="Kérem válasszon!"),"",ViziPartner!$C$74)</f>
        <v/>
      </c>
      <c r="BI174" s="60" t="str">
        <f t="shared" si="33"/>
        <v/>
      </c>
      <c r="BJ174" s="60" t="str">
        <f t="shared" si="34"/>
        <v/>
      </c>
      <c r="BK174" s="60" t="str">
        <f t="shared" si="35"/>
        <v/>
      </c>
    </row>
    <row r="175" spans="4:63" ht="15.75">
      <c r="D175" s="69"/>
      <c r="F175" s="60" t="str">
        <f t="shared" si="26"/>
        <v/>
      </c>
      <c r="G175" s="60" t="str">
        <f t="shared" si="27"/>
        <v/>
      </c>
      <c r="H175" s="103" t="str">
        <f t="shared" si="36"/>
        <v/>
      </c>
      <c r="I175" s="103" t="str">
        <f t="shared" si="37"/>
        <v/>
      </c>
      <c r="J175" s="104" t="str">
        <f t="shared" si="28"/>
        <v/>
      </c>
      <c r="L175" s="107"/>
      <c r="X175" s="60" t="str">
        <f t="shared" si="38"/>
        <v/>
      </c>
      <c r="Z175" s="118"/>
      <c r="AA175" s="120"/>
      <c r="AD175" s="60" t="str">
        <f t="shared" si="29"/>
        <v/>
      </c>
      <c r="AE175" s="60" t="str">
        <f t="shared" si="30"/>
        <v/>
      </c>
      <c r="AF175" s="60" t="str">
        <f t="shared" si="31"/>
        <v/>
      </c>
      <c r="AG175" s="60" t="str">
        <f t="shared" si="32"/>
        <v/>
      </c>
      <c r="BE175" s="60" t="str">
        <f>IF(OR($A175="",$A175="Kérem válasszon!"),"",ViziPartner!$C$9)</f>
        <v/>
      </c>
      <c r="BF175" s="60" t="str">
        <f>IF(OR($A175="",$A175="Kérem válasszon!"),"",ViziPartner!$C$8)</f>
        <v/>
      </c>
      <c r="BG175" s="60" t="str">
        <f>IF(OR($A175="",$A175="Kérem válasszon!"),"",ViziPartner!$C$73)</f>
        <v/>
      </c>
      <c r="BH175" s="60" t="str">
        <f>IF(OR($A175="",$A175="Kérem válasszon!"),"",ViziPartner!$C$74)</f>
        <v/>
      </c>
      <c r="BI175" s="60" t="str">
        <f t="shared" si="33"/>
        <v/>
      </c>
      <c r="BJ175" s="60" t="str">
        <f t="shared" si="34"/>
        <v/>
      </c>
      <c r="BK175" s="60" t="str">
        <f t="shared" si="35"/>
        <v/>
      </c>
    </row>
    <row r="176" spans="4:63" ht="15.75">
      <c r="D176" s="69"/>
      <c r="F176" s="60" t="str">
        <f t="shared" si="26"/>
        <v/>
      </c>
      <c r="G176" s="60" t="str">
        <f t="shared" si="27"/>
        <v/>
      </c>
      <c r="H176" s="103" t="str">
        <f t="shared" si="36"/>
        <v/>
      </c>
      <c r="I176" s="103" t="str">
        <f t="shared" si="37"/>
        <v/>
      </c>
      <c r="J176" s="104" t="str">
        <f t="shared" si="28"/>
        <v/>
      </c>
      <c r="L176" s="107"/>
      <c r="X176" s="60" t="str">
        <f t="shared" si="38"/>
        <v/>
      </c>
      <c r="Z176" s="118"/>
      <c r="AA176" s="120"/>
      <c r="AD176" s="60" t="str">
        <f t="shared" si="29"/>
        <v/>
      </c>
      <c r="AE176" s="60" t="str">
        <f t="shared" si="30"/>
        <v/>
      </c>
      <c r="AF176" s="60" t="str">
        <f t="shared" si="31"/>
        <v/>
      </c>
      <c r="AG176" s="60" t="str">
        <f t="shared" si="32"/>
        <v/>
      </c>
      <c r="BE176" s="60" t="str">
        <f>IF(OR($A176="",$A176="Kérem válasszon!"),"",ViziPartner!$C$9)</f>
        <v/>
      </c>
      <c r="BF176" s="60" t="str">
        <f>IF(OR($A176="",$A176="Kérem válasszon!"),"",ViziPartner!$C$8)</f>
        <v/>
      </c>
      <c r="BG176" s="60" t="str">
        <f>IF(OR($A176="",$A176="Kérem válasszon!"),"",ViziPartner!$C$73)</f>
        <v/>
      </c>
      <c r="BH176" s="60" t="str">
        <f>IF(OR($A176="",$A176="Kérem válasszon!"),"",ViziPartner!$C$74)</f>
        <v/>
      </c>
      <c r="BI176" s="60" t="str">
        <f t="shared" si="33"/>
        <v/>
      </c>
      <c r="BJ176" s="60" t="str">
        <f t="shared" si="34"/>
        <v/>
      </c>
      <c r="BK176" s="60" t="str">
        <f t="shared" si="35"/>
        <v/>
      </c>
    </row>
    <row r="177" spans="4:63" ht="15.75">
      <c r="D177" s="69"/>
      <c r="F177" s="60" t="str">
        <f t="shared" si="26"/>
        <v/>
      </c>
      <c r="G177" s="60" t="str">
        <f t="shared" si="27"/>
        <v/>
      </c>
      <c r="H177" s="103" t="str">
        <f t="shared" si="36"/>
        <v/>
      </c>
      <c r="I177" s="103" t="str">
        <f t="shared" si="37"/>
        <v/>
      </c>
      <c r="J177" s="104" t="str">
        <f t="shared" si="28"/>
        <v/>
      </c>
      <c r="L177" s="107"/>
      <c r="X177" s="60" t="str">
        <f t="shared" si="38"/>
        <v/>
      </c>
      <c r="Z177" s="118"/>
      <c r="AA177" s="120"/>
      <c r="AD177" s="60" t="str">
        <f t="shared" si="29"/>
        <v/>
      </c>
      <c r="AE177" s="60" t="str">
        <f t="shared" si="30"/>
        <v/>
      </c>
      <c r="AF177" s="60" t="str">
        <f t="shared" si="31"/>
        <v/>
      </c>
      <c r="AG177" s="60" t="str">
        <f t="shared" si="32"/>
        <v/>
      </c>
      <c r="BE177" s="60" t="str">
        <f>IF(OR($A177="",$A177="Kérem válasszon!"),"",ViziPartner!$C$9)</f>
        <v/>
      </c>
      <c r="BF177" s="60" t="str">
        <f>IF(OR($A177="",$A177="Kérem válasszon!"),"",ViziPartner!$C$8)</f>
        <v/>
      </c>
      <c r="BG177" s="60" t="str">
        <f>IF(OR($A177="",$A177="Kérem válasszon!"),"",ViziPartner!$C$73)</f>
        <v/>
      </c>
      <c r="BH177" s="60" t="str">
        <f>IF(OR($A177="",$A177="Kérem válasszon!"),"",ViziPartner!$C$74)</f>
        <v/>
      </c>
      <c r="BI177" s="60" t="str">
        <f t="shared" si="33"/>
        <v/>
      </c>
      <c r="BJ177" s="60" t="str">
        <f t="shared" si="34"/>
        <v/>
      </c>
      <c r="BK177" s="60" t="str">
        <f t="shared" si="35"/>
        <v/>
      </c>
    </row>
    <row r="178" spans="4:63" ht="15.75">
      <c r="D178" s="69"/>
      <c r="F178" s="60" t="str">
        <f t="shared" si="26"/>
        <v/>
      </c>
      <c r="G178" s="60" t="str">
        <f t="shared" si="27"/>
        <v/>
      </c>
      <c r="H178" s="103" t="str">
        <f t="shared" si="36"/>
        <v/>
      </c>
      <c r="I178" s="103" t="str">
        <f t="shared" si="37"/>
        <v/>
      </c>
      <c r="J178" s="104" t="str">
        <f t="shared" si="28"/>
        <v/>
      </c>
      <c r="L178" s="107"/>
      <c r="X178" s="60" t="str">
        <f t="shared" si="38"/>
        <v/>
      </c>
      <c r="Z178" s="118"/>
      <c r="AA178" s="120"/>
      <c r="AD178" s="60" t="str">
        <f t="shared" si="29"/>
        <v/>
      </c>
      <c r="AE178" s="60" t="str">
        <f t="shared" si="30"/>
        <v/>
      </c>
      <c r="AF178" s="60" t="str">
        <f t="shared" si="31"/>
        <v/>
      </c>
      <c r="AG178" s="60" t="str">
        <f t="shared" si="32"/>
        <v/>
      </c>
      <c r="BE178" s="60" t="str">
        <f>IF(OR($A178="",$A178="Kérem válasszon!"),"",ViziPartner!$C$9)</f>
        <v/>
      </c>
      <c r="BF178" s="60" t="str">
        <f>IF(OR($A178="",$A178="Kérem válasszon!"),"",ViziPartner!$C$8)</f>
        <v/>
      </c>
      <c r="BG178" s="60" t="str">
        <f>IF(OR($A178="",$A178="Kérem válasszon!"),"",ViziPartner!$C$73)</f>
        <v/>
      </c>
      <c r="BH178" s="60" t="str">
        <f>IF(OR($A178="",$A178="Kérem válasszon!"),"",ViziPartner!$C$74)</f>
        <v/>
      </c>
      <c r="BI178" s="60" t="str">
        <f t="shared" si="33"/>
        <v/>
      </c>
      <c r="BJ178" s="60" t="str">
        <f t="shared" si="34"/>
        <v/>
      </c>
      <c r="BK178" s="60" t="str">
        <f t="shared" si="35"/>
        <v/>
      </c>
    </row>
    <row r="179" spans="4:63" ht="15.75">
      <c r="D179" s="69"/>
      <c r="F179" s="60" t="str">
        <f t="shared" si="26"/>
        <v/>
      </c>
      <c r="G179" s="60" t="str">
        <f t="shared" si="27"/>
        <v/>
      </c>
      <c r="H179" s="103" t="str">
        <f t="shared" si="36"/>
        <v/>
      </c>
      <c r="I179" s="103" t="str">
        <f t="shared" si="37"/>
        <v/>
      </c>
      <c r="J179" s="104" t="str">
        <f t="shared" si="28"/>
        <v/>
      </c>
      <c r="L179" s="107"/>
      <c r="X179" s="60" t="str">
        <f t="shared" si="38"/>
        <v/>
      </c>
      <c r="Z179" s="118"/>
      <c r="AA179" s="120"/>
      <c r="AD179" s="60" t="str">
        <f t="shared" si="29"/>
        <v/>
      </c>
      <c r="AE179" s="60" t="str">
        <f t="shared" si="30"/>
        <v/>
      </c>
      <c r="AF179" s="60" t="str">
        <f t="shared" si="31"/>
        <v/>
      </c>
      <c r="AG179" s="60" t="str">
        <f t="shared" si="32"/>
        <v/>
      </c>
      <c r="BE179" s="60" t="str">
        <f>IF(OR($A179="",$A179="Kérem válasszon!"),"",ViziPartner!$C$9)</f>
        <v/>
      </c>
      <c r="BF179" s="60" t="str">
        <f>IF(OR($A179="",$A179="Kérem válasszon!"),"",ViziPartner!$C$8)</f>
        <v/>
      </c>
      <c r="BG179" s="60" t="str">
        <f>IF(OR($A179="",$A179="Kérem válasszon!"),"",ViziPartner!$C$73)</f>
        <v/>
      </c>
      <c r="BH179" s="60" t="str">
        <f>IF(OR($A179="",$A179="Kérem válasszon!"),"",ViziPartner!$C$74)</f>
        <v/>
      </c>
      <c r="BI179" s="60" t="str">
        <f t="shared" si="33"/>
        <v/>
      </c>
      <c r="BJ179" s="60" t="str">
        <f t="shared" si="34"/>
        <v/>
      </c>
      <c r="BK179" s="60" t="str">
        <f t="shared" si="35"/>
        <v/>
      </c>
    </row>
    <row r="180" spans="4:63" ht="15.75">
      <c r="D180" s="69"/>
      <c r="F180" s="60" t="str">
        <f t="shared" si="26"/>
        <v/>
      </c>
      <c r="G180" s="60" t="str">
        <f t="shared" si="27"/>
        <v/>
      </c>
      <c r="H180" s="103" t="str">
        <f t="shared" si="36"/>
        <v/>
      </c>
      <c r="I180" s="103" t="str">
        <f t="shared" si="37"/>
        <v/>
      </c>
      <c r="J180" s="104" t="str">
        <f t="shared" si="28"/>
        <v/>
      </c>
      <c r="L180" s="107"/>
      <c r="X180" s="60" t="str">
        <f t="shared" si="38"/>
        <v/>
      </c>
      <c r="Z180" s="118"/>
      <c r="AA180" s="120"/>
      <c r="AD180" s="60" t="str">
        <f t="shared" si="29"/>
        <v/>
      </c>
      <c r="AE180" s="60" t="str">
        <f t="shared" si="30"/>
        <v/>
      </c>
      <c r="AF180" s="60" t="str">
        <f t="shared" si="31"/>
        <v/>
      </c>
      <c r="AG180" s="60" t="str">
        <f t="shared" si="32"/>
        <v/>
      </c>
      <c r="BE180" s="60" t="str">
        <f>IF(OR($A180="",$A180="Kérem válasszon!"),"",ViziPartner!$C$9)</f>
        <v/>
      </c>
      <c r="BF180" s="60" t="str">
        <f>IF(OR($A180="",$A180="Kérem válasszon!"),"",ViziPartner!$C$8)</f>
        <v/>
      </c>
      <c r="BG180" s="60" t="str">
        <f>IF(OR($A180="",$A180="Kérem válasszon!"),"",ViziPartner!$C$73)</f>
        <v/>
      </c>
      <c r="BH180" s="60" t="str">
        <f>IF(OR($A180="",$A180="Kérem válasszon!"),"",ViziPartner!$C$74)</f>
        <v/>
      </c>
      <c r="BI180" s="60" t="str">
        <f t="shared" si="33"/>
        <v/>
      </c>
      <c r="BJ180" s="60" t="str">
        <f t="shared" si="34"/>
        <v/>
      </c>
      <c r="BK180" s="60" t="str">
        <f t="shared" si="35"/>
        <v/>
      </c>
    </row>
    <row r="181" spans="4:63" ht="15.75">
      <c r="D181" s="69"/>
      <c r="F181" s="60" t="str">
        <f t="shared" si="26"/>
        <v/>
      </c>
      <c r="G181" s="60" t="str">
        <f t="shared" si="27"/>
        <v/>
      </c>
      <c r="H181" s="103" t="str">
        <f t="shared" si="36"/>
        <v/>
      </c>
      <c r="I181" s="103" t="str">
        <f t="shared" si="37"/>
        <v/>
      </c>
      <c r="J181" s="104" t="str">
        <f t="shared" si="28"/>
        <v/>
      </c>
      <c r="L181" s="107"/>
      <c r="X181" s="60" t="str">
        <f t="shared" si="38"/>
        <v/>
      </c>
      <c r="Z181" s="118"/>
      <c r="AA181" s="120"/>
      <c r="AD181" s="60" t="str">
        <f t="shared" si="29"/>
        <v/>
      </c>
      <c r="AE181" s="60" t="str">
        <f t="shared" si="30"/>
        <v/>
      </c>
      <c r="AF181" s="60" t="str">
        <f t="shared" si="31"/>
        <v/>
      </c>
      <c r="AG181" s="60" t="str">
        <f t="shared" si="32"/>
        <v/>
      </c>
      <c r="BE181" s="60" t="str">
        <f>IF(OR($A181="",$A181="Kérem válasszon!"),"",ViziPartner!$C$9)</f>
        <v/>
      </c>
      <c r="BF181" s="60" t="str">
        <f>IF(OR($A181="",$A181="Kérem válasszon!"),"",ViziPartner!$C$8)</f>
        <v/>
      </c>
      <c r="BG181" s="60" t="str">
        <f>IF(OR($A181="",$A181="Kérem válasszon!"),"",ViziPartner!$C$73)</f>
        <v/>
      </c>
      <c r="BH181" s="60" t="str">
        <f>IF(OR($A181="",$A181="Kérem válasszon!"),"",ViziPartner!$C$74)</f>
        <v/>
      </c>
      <c r="BI181" s="60" t="str">
        <f t="shared" si="33"/>
        <v/>
      </c>
      <c r="BJ181" s="60" t="str">
        <f t="shared" si="34"/>
        <v/>
      </c>
      <c r="BK181" s="60" t="str">
        <f t="shared" si="35"/>
        <v/>
      </c>
    </row>
    <row r="182" spans="4:63" ht="15.75">
      <c r="D182" s="69"/>
      <c r="F182" s="60" t="str">
        <f t="shared" si="26"/>
        <v/>
      </c>
      <c r="G182" s="60" t="str">
        <f t="shared" si="27"/>
        <v/>
      </c>
      <c r="H182" s="103" t="str">
        <f t="shared" si="36"/>
        <v/>
      </c>
      <c r="I182" s="103" t="str">
        <f t="shared" si="37"/>
        <v/>
      </c>
      <c r="J182" s="104" t="str">
        <f t="shared" si="28"/>
        <v/>
      </c>
      <c r="L182" s="107"/>
      <c r="X182" s="60" t="str">
        <f t="shared" si="38"/>
        <v/>
      </c>
      <c r="Z182" s="118"/>
      <c r="AA182" s="120"/>
      <c r="AD182" s="60" t="str">
        <f t="shared" si="29"/>
        <v/>
      </c>
      <c r="AE182" s="60" t="str">
        <f t="shared" si="30"/>
        <v/>
      </c>
      <c r="AF182" s="60" t="str">
        <f t="shared" si="31"/>
        <v/>
      </c>
      <c r="AG182" s="60" t="str">
        <f t="shared" si="32"/>
        <v/>
      </c>
      <c r="BE182" s="60" t="str">
        <f>IF(OR($A182="",$A182="Kérem válasszon!"),"",ViziPartner!$C$9)</f>
        <v/>
      </c>
      <c r="BF182" s="60" t="str">
        <f>IF(OR($A182="",$A182="Kérem válasszon!"),"",ViziPartner!$C$8)</f>
        <v/>
      </c>
      <c r="BG182" s="60" t="str">
        <f>IF(OR($A182="",$A182="Kérem válasszon!"),"",ViziPartner!$C$73)</f>
        <v/>
      </c>
      <c r="BH182" s="60" t="str">
        <f>IF(OR($A182="",$A182="Kérem válasszon!"),"",ViziPartner!$C$74)</f>
        <v/>
      </c>
      <c r="BI182" s="60" t="str">
        <f t="shared" si="33"/>
        <v/>
      </c>
      <c r="BJ182" s="60" t="str">
        <f t="shared" si="34"/>
        <v/>
      </c>
      <c r="BK182" s="60" t="str">
        <f t="shared" si="35"/>
        <v/>
      </c>
    </row>
    <row r="183" spans="4:63" ht="15.75">
      <c r="D183" s="69"/>
      <c r="F183" s="60" t="str">
        <f t="shared" si="26"/>
        <v/>
      </c>
      <c r="G183" s="60" t="str">
        <f t="shared" si="27"/>
        <v/>
      </c>
      <c r="H183" s="103" t="str">
        <f t="shared" si="36"/>
        <v/>
      </c>
      <c r="I183" s="103" t="str">
        <f t="shared" si="37"/>
        <v/>
      </c>
      <c r="J183" s="104" t="str">
        <f t="shared" si="28"/>
        <v/>
      </c>
      <c r="L183" s="107"/>
      <c r="X183" s="60" t="str">
        <f t="shared" si="38"/>
        <v/>
      </c>
      <c r="Z183" s="118"/>
      <c r="AA183" s="120"/>
      <c r="AD183" s="60" t="str">
        <f t="shared" si="29"/>
        <v/>
      </c>
      <c r="AE183" s="60" t="str">
        <f t="shared" si="30"/>
        <v/>
      </c>
      <c r="AF183" s="60" t="str">
        <f t="shared" si="31"/>
        <v/>
      </c>
      <c r="AG183" s="60" t="str">
        <f t="shared" si="32"/>
        <v/>
      </c>
      <c r="BE183" s="60" t="str">
        <f>IF(OR($A183="",$A183="Kérem válasszon!"),"",ViziPartner!$C$9)</f>
        <v/>
      </c>
      <c r="BF183" s="60" t="str">
        <f>IF(OR($A183="",$A183="Kérem válasszon!"),"",ViziPartner!$C$8)</f>
        <v/>
      </c>
      <c r="BG183" s="60" t="str">
        <f>IF(OR($A183="",$A183="Kérem válasszon!"),"",ViziPartner!$C$73)</f>
        <v/>
      </c>
      <c r="BH183" s="60" t="str">
        <f>IF(OR($A183="",$A183="Kérem válasszon!"),"",ViziPartner!$C$74)</f>
        <v/>
      </c>
      <c r="BI183" s="60" t="str">
        <f t="shared" si="33"/>
        <v/>
      </c>
      <c r="BJ183" s="60" t="str">
        <f t="shared" si="34"/>
        <v/>
      </c>
      <c r="BK183" s="60" t="str">
        <f t="shared" si="35"/>
        <v/>
      </c>
    </row>
    <row r="184" spans="4:63" ht="15.75">
      <c r="D184" s="69"/>
      <c r="F184" s="60" t="str">
        <f t="shared" si="26"/>
        <v/>
      </c>
      <c r="G184" s="60" t="str">
        <f t="shared" si="27"/>
        <v/>
      </c>
      <c r="H184" s="103" t="str">
        <f t="shared" si="36"/>
        <v/>
      </c>
      <c r="I184" s="103" t="str">
        <f t="shared" si="37"/>
        <v/>
      </c>
      <c r="J184" s="104" t="str">
        <f t="shared" si="28"/>
        <v/>
      </c>
      <c r="L184" s="107"/>
      <c r="X184" s="60" t="str">
        <f t="shared" si="38"/>
        <v/>
      </c>
      <c r="Z184" s="118"/>
      <c r="AA184" s="120"/>
      <c r="AD184" s="60" t="str">
        <f t="shared" si="29"/>
        <v/>
      </c>
      <c r="AE184" s="60" t="str">
        <f t="shared" si="30"/>
        <v/>
      </c>
      <c r="AF184" s="60" t="str">
        <f t="shared" si="31"/>
        <v/>
      </c>
      <c r="AG184" s="60" t="str">
        <f t="shared" si="32"/>
        <v/>
      </c>
      <c r="BE184" s="60" t="str">
        <f>IF(OR($A184="",$A184="Kérem válasszon!"),"",ViziPartner!$C$9)</f>
        <v/>
      </c>
      <c r="BF184" s="60" t="str">
        <f>IF(OR($A184="",$A184="Kérem válasszon!"),"",ViziPartner!$C$8)</f>
        <v/>
      </c>
      <c r="BG184" s="60" t="str">
        <f>IF(OR($A184="",$A184="Kérem válasszon!"),"",ViziPartner!$C$73)</f>
        <v/>
      </c>
      <c r="BH184" s="60" t="str">
        <f>IF(OR($A184="",$A184="Kérem válasszon!"),"",ViziPartner!$C$74)</f>
        <v/>
      </c>
      <c r="BI184" s="60" t="str">
        <f t="shared" si="33"/>
        <v/>
      </c>
      <c r="BJ184" s="60" t="str">
        <f t="shared" si="34"/>
        <v/>
      </c>
      <c r="BK184" s="60" t="str">
        <f t="shared" si="35"/>
        <v/>
      </c>
    </row>
    <row r="185" spans="4:63" ht="15.75">
      <c r="D185" s="69"/>
      <c r="F185" s="60" t="str">
        <f t="shared" si="26"/>
        <v/>
      </c>
      <c r="G185" s="60" t="str">
        <f t="shared" si="27"/>
        <v/>
      </c>
      <c r="H185" s="103" t="str">
        <f t="shared" si="36"/>
        <v/>
      </c>
      <c r="I185" s="103" t="str">
        <f t="shared" si="37"/>
        <v/>
      </c>
      <c r="J185" s="104" t="str">
        <f t="shared" si="28"/>
        <v/>
      </c>
      <c r="L185" s="107"/>
      <c r="X185" s="60" t="str">
        <f t="shared" si="38"/>
        <v/>
      </c>
      <c r="Z185" s="118"/>
      <c r="AA185" s="120"/>
      <c r="AD185" s="60" t="str">
        <f t="shared" si="29"/>
        <v/>
      </c>
      <c r="AE185" s="60" t="str">
        <f t="shared" si="30"/>
        <v/>
      </c>
      <c r="AF185" s="60" t="str">
        <f t="shared" si="31"/>
        <v/>
      </c>
      <c r="AG185" s="60" t="str">
        <f t="shared" si="32"/>
        <v/>
      </c>
      <c r="BE185" s="60" t="str">
        <f>IF(OR($A185="",$A185="Kérem válasszon!"),"",ViziPartner!$C$9)</f>
        <v/>
      </c>
      <c r="BF185" s="60" t="str">
        <f>IF(OR($A185="",$A185="Kérem válasszon!"),"",ViziPartner!$C$8)</f>
        <v/>
      </c>
      <c r="BG185" s="60" t="str">
        <f>IF(OR($A185="",$A185="Kérem válasszon!"),"",ViziPartner!$C$73)</f>
        <v/>
      </c>
      <c r="BH185" s="60" t="str">
        <f>IF(OR($A185="",$A185="Kérem válasszon!"),"",ViziPartner!$C$74)</f>
        <v/>
      </c>
      <c r="BI185" s="60" t="str">
        <f t="shared" si="33"/>
        <v/>
      </c>
      <c r="BJ185" s="60" t="str">
        <f t="shared" si="34"/>
        <v/>
      </c>
      <c r="BK185" s="60" t="str">
        <f t="shared" si="35"/>
        <v/>
      </c>
    </row>
    <row r="186" spans="4:63" ht="15.75">
      <c r="D186" s="69"/>
      <c r="F186" s="60" t="str">
        <f t="shared" si="26"/>
        <v/>
      </c>
      <c r="G186" s="60" t="str">
        <f t="shared" si="27"/>
        <v/>
      </c>
      <c r="H186" s="103" t="str">
        <f t="shared" si="36"/>
        <v/>
      </c>
      <c r="I186" s="103" t="str">
        <f t="shared" si="37"/>
        <v/>
      </c>
      <c r="J186" s="104" t="str">
        <f t="shared" si="28"/>
        <v/>
      </c>
      <c r="L186" s="107"/>
      <c r="X186" s="60" t="str">
        <f t="shared" si="38"/>
        <v/>
      </c>
      <c r="Z186" s="118"/>
      <c r="AA186" s="120"/>
      <c r="AD186" s="60" t="str">
        <f t="shared" si="29"/>
        <v/>
      </c>
      <c r="AE186" s="60" t="str">
        <f t="shared" si="30"/>
        <v/>
      </c>
      <c r="AF186" s="60" t="str">
        <f t="shared" si="31"/>
        <v/>
      </c>
      <c r="AG186" s="60" t="str">
        <f t="shared" si="32"/>
        <v/>
      </c>
      <c r="BE186" s="60" t="str">
        <f>IF(OR($A186="",$A186="Kérem válasszon!"),"",ViziPartner!$C$9)</f>
        <v/>
      </c>
      <c r="BF186" s="60" t="str">
        <f>IF(OR($A186="",$A186="Kérem válasszon!"),"",ViziPartner!$C$8)</f>
        <v/>
      </c>
      <c r="BG186" s="60" t="str">
        <f>IF(OR($A186="",$A186="Kérem válasszon!"),"",ViziPartner!$C$73)</f>
        <v/>
      </c>
      <c r="BH186" s="60" t="str">
        <f>IF(OR($A186="",$A186="Kérem válasszon!"),"",ViziPartner!$C$74)</f>
        <v/>
      </c>
      <c r="BI186" s="60" t="str">
        <f t="shared" si="33"/>
        <v/>
      </c>
      <c r="BJ186" s="60" t="str">
        <f t="shared" si="34"/>
        <v/>
      </c>
      <c r="BK186" s="60" t="str">
        <f t="shared" si="35"/>
        <v/>
      </c>
    </row>
    <row r="187" spans="4:63" ht="15.75">
      <c r="D187" s="69"/>
      <c r="F187" s="60" t="str">
        <f t="shared" si="26"/>
        <v/>
      </c>
      <c r="G187" s="60" t="str">
        <f t="shared" si="27"/>
        <v/>
      </c>
      <c r="H187" s="103" t="str">
        <f t="shared" si="36"/>
        <v/>
      </c>
      <c r="I187" s="103" t="str">
        <f t="shared" si="37"/>
        <v/>
      </c>
      <c r="J187" s="104" t="str">
        <f t="shared" si="28"/>
        <v/>
      </c>
      <c r="L187" s="107"/>
      <c r="X187" s="60" t="str">
        <f t="shared" si="38"/>
        <v/>
      </c>
      <c r="Z187" s="118"/>
      <c r="AA187" s="120"/>
      <c r="AD187" s="60" t="str">
        <f t="shared" si="29"/>
        <v/>
      </c>
      <c r="AE187" s="60" t="str">
        <f t="shared" si="30"/>
        <v/>
      </c>
      <c r="AF187" s="60" t="str">
        <f t="shared" si="31"/>
        <v/>
      </c>
      <c r="AG187" s="60" t="str">
        <f t="shared" si="32"/>
        <v/>
      </c>
      <c r="BE187" s="60" t="str">
        <f>IF(OR($A187="",$A187="Kérem válasszon!"),"",ViziPartner!$C$9)</f>
        <v/>
      </c>
      <c r="BF187" s="60" t="str">
        <f>IF(OR($A187="",$A187="Kérem válasszon!"),"",ViziPartner!$C$8)</f>
        <v/>
      </c>
      <c r="BG187" s="60" t="str">
        <f>IF(OR($A187="",$A187="Kérem válasszon!"),"",ViziPartner!$C$73)</f>
        <v/>
      </c>
      <c r="BH187" s="60" t="str">
        <f>IF(OR($A187="",$A187="Kérem válasszon!"),"",ViziPartner!$C$74)</f>
        <v/>
      </c>
      <c r="BI187" s="60" t="str">
        <f t="shared" si="33"/>
        <v/>
      </c>
      <c r="BJ187" s="60" t="str">
        <f t="shared" si="34"/>
        <v/>
      </c>
      <c r="BK187" s="60" t="str">
        <f t="shared" si="35"/>
        <v/>
      </c>
    </row>
    <row r="188" spans="4:63" ht="15.75">
      <c r="D188" s="69"/>
      <c r="F188" s="60" t="str">
        <f t="shared" si="26"/>
        <v/>
      </c>
      <c r="G188" s="60" t="str">
        <f t="shared" si="27"/>
        <v/>
      </c>
      <c r="H188" s="103" t="str">
        <f t="shared" si="36"/>
        <v/>
      </c>
      <c r="I188" s="103" t="str">
        <f t="shared" si="37"/>
        <v/>
      </c>
      <c r="J188" s="104" t="str">
        <f t="shared" si="28"/>
        <v/>
      </c>
      <c r="L188" s="107"/>
      <c r="X188" s="60" t="str">
        <f t="shared" si="38"/>
        <v/>
      </c>
      <c r="Z188" s="118"/>
      <c r="AA188" s="120"/>
      <c r="AD188" s="60" t="str">
        <f t="shared" si="29"/>
        <v/>
      </c>
      <c r="AE188" s="60" t="str">
        <f t="shared" si="30"/>
        <v/>
      </c>
      <c r="AF188" s="60" t="str">
        <f t="shared" si="31"/>
        <v/>
      </c>
      <c r="AG188" s="60" t="str">
        <f t="shared" si="32"/>
        <v/>
      </c>
      <c r="BE188" s="60" t="str">
        <f>IF(OR($A188="",$A188="Kérem válasszon!"),"",ViziPartner!$C$9)</f>
        <v/>
      </c>
      <c r="BF188" s="60" t="str">
        <f>IF(OR($A188="",$A188="Kérem válasszon!"),"",ViziPartner!$C$8)</f>
        <v/>
      </c>
      <c r="BG188" s="60" t="str">
        <f>IF(OR($A188="",$A188="Kérem válasszon!"),"",ViziPartner!$C$73)</f>
        <v/>
      </c>
      <c r="BH188" s="60" t="str">
        <f>IF(OR($A188="",$A188="Kérem válasszon!"),"",ViziPartner!$C$74)</f>
        <v/>
      </c>
      <c r="BI188" s="60" t="str">
        <f t="shared" si="33"/>
        <v/>
      </c>
      <c r="BJ188" s="60" t="str">
        <f t="shared" si="34"/>
        <v/>
      </c>
      <c r="BK188" s="60" t="str">
        <f t="shared" si="35"/>
        <v/>
      </c>
    </row>
    <row r="189" spans="4:63" ht="15.75">
      <c r="D189" s="69"/>
      <c r="F189" s="60" t="str">
        <f t="shared" si="26"/>
        <v/>
      </c>
      <c r="G189" s="60" t="str">
        <f t="shared" si="27"/>
        <v/>
      </c>
      <c r="H189" s="103" t="str">
        <f t="shared" si="36"/>
        <v/>
      </c>
      <c r="I189" s="103" t="str">
        <f t="shared" si="37"/>
        <v/>
      </c>
      <c r="J189" s="104" t="str">
        <f t="shared" si="28"/>
        <v/>
      </c>
      <c r="L189" s="107"/>
      <c r="X189" s="60" t="str">
        <f t="shared" si="38"/>
        <v/>
      </c>
      <c r="Z189" s="118"/>
      <c r="AA189" s="120"/>
      <c r="AD189" s="60" t="str">
        <f t="shared" si="29"/>
        <v/>
      </c>
      <c r="AE189" s="60" t="str">
        <f t="shared" si="30"/>
        <v/>
      </c>
      <c r="AF189" s="60" t="str">
        <f t="shared" si="31"/>
        <v/>
      </c>
      <c r="AG189" s="60" t="str">
        <f t="shared" si="32"/>
        <v/>
      </c>
      <c r="BE189" s="60" t="str">
        <f>IF(OR($A189="",$A189="Kérem válasszon!"),"",ViziPartner!$C$9)</f>
        <v/>
      </c>
      <c r="BF189" s="60" t="str">
        <f>IF(OR($A189="",$A189="Kérem válasszon!"),"",ViziPartner!$C$8)</f>
        <v/>
      </c>
      <c r="BG189" s="60" t="str">
        <f>IF(OR($A189="",$A189="Kérem válasszon!"),"",ViziPartner!$C$73)</f>
        <v/>
      </c>
      <c r="BH189" s="60" t="str">
        <f>IF(OR($A189="",$A189="Kérem válasszon!"),"",ViziPartner!$C$74)</f>
        <v/>
      </c>
      <c r="BI189" s="60" t="str">
        <f t="shared" si="33"/>
        <v/>
      </c>
      <c r="BJ189" s="60" t="str">
        <f t="shared" si="34"/>
        <v/>
      </c>
      <c r="BK189" s="60" t="str">
        <f t="shared" si="35"/>
        <v/>
      </c>
    </row>
    <row r="190" spans="4:63" ht="15.75">
      <c r="D190" s="69"/>
      <c r="F190" s="60" t="str">
        <f t="shared" si="26"/>
        <v/>
      </c>
      <c r="G190" s="60" t="str">
        <f t="shared" si="27"/>
        <v/>
      </c>
      <c r="H190" s="103" t="str">
        <f t="shared" si="36"/>
        <v/>
      </c>
      <c r="I190" s="103" t="str">
        <f t="shared" si="37"/>
        <v/>
      </c>
      <c r="J190" s="104" t="str">
        <f t="shared" si="28"/>
        <v/>
      </c>
      <c r="L190" s="107"/>
      <c r="X190" s="60" t="str">
        <f t="shared" si="38"/>
        <v/>
      </c>
      <c r="Z190" s="118"/>
      <c r="AA190" s="120"/>
      <c r="AD190" s="60" t="str">
        <f t="shared" si="29"/>
        <v/>
      </c>
      <c r="AE190" s="60" t="str">
        <f t="shared" si="30"/>
        <v/>
      </c>
      <c r="AF190" s="60" t="str">
        <f t="shared" si="31"/>
        <v/>
      </c>
      <c r="AG190" s="60" t="str">
        <f t="shared" si="32"/>
        <v/>
      </c>
      <c r="BE190" s="60" t="str">
        <f>IF(OR($A190="",$A190="Kérem válasszon!"),"",ViziPartner!$C$9)</f>
        <v/>
      </c>
      <c r="BF190" s="60" t="str">
        <f>IF(OR($A190="",$A190="Kérem válasszon!"),"",ViziPartner!$C$8)</f>
        <v/>
      </c>
      <c r="BG190" s="60" t="str">
        <f>IF(OR($A190="",$A190="Kérem válasszon!"),"",ViziPartner!$C$73)</f>
        <v/>
      </c>
      <c r="BH190" s="60" t="str">
        <f>IF(OR($A190="",$A190="Kérem válasszon!"),"",ViziPartner!$C$74)</f>
        <v/>
      </c>
      <c r="BI190" s="60" t="str">
        <f t="shared" si="33"/>
        <v/>
      </c>
      <c r="BJ190" s="60" t="str">
        <f t="shared" si="34"/>
        <v/>
      </c>
      <c r="BK190" s="60" t="str">
        <f t="shared" si="35"/>
        <v/>
      </c>
    </row>
    <row r="191" spans="4:63" ht="15.75">
      <c r="D191" s="69"/>
      <c r="F191" s="60" t="str">
        <f t="shared" si="26"/>
        <v/>
      </c>
      <c r="G191" s="60" t="str">
        <f t="shared" si="27"/>
        <v/>
      </c>
      <c r="H191" s="103" t="str">
        <f t="shared" si="36"/>
        <v/>
      </c>
      <c r="I191" s="103" t="str">
        <f t="shared" si="37"/>
        <v/>
      </c>
      <c r="J191" s="104" t="str">
        <f t="shared" si="28"/>
        <v/>
      </c>
      <c r="L191" s="107"/>
      <c r="X191" s="60" t="str">
        <f t="shared" si="38"/>
        <v/>
      </c>
      <c r="Z191" s="118"/>
      <c r="AA191" s="120"/>
      <c r="AD191" s="60" t="str">
        <f t="shared" si="29"/>
        <v/>
      </c>
      <c r="AE191" s="60" t="str">
        <f t="shared" si="30"/>
        <v/>
      </c>
      <c r="AF191" s="60" t="str">
        <f t="shared" si="31"/>
        <v/>
      </c>
      <c r="AG191" s="60" t="str">
        <f t="shared" si="32"/>
        <v/>
      </c>
      <c r="BE191" s="60" t="str">
        <f>IF(OR($A191="",$A191="Kérem válasszon!"),"",ViziPartner!$C$9)</f>
        <v/>
      </c>
      <c r="BF191" s="60" t="str">
        <f>IF(OR($A191="",$A191="Kérem válasszon!"),"",ViziPartner!$C$8)</f>
        <v/>
      </c>
      <c r="BG191" s="60" t="str">
        <f>IF(OR($A191="",$A191="Kérem válasszon!"),"",ViziPartner!$C$73)</f>
        <v/>
      </c>
      <c r="BH191" s="60" t="str">
        <f>IF(OR($A191="",$A191="Kérem válasszon!"),"",ViziPartner!$C$74)</f>
        <v/>
      </c>
      <c r="BI191" s="60" t="str">
        <f t="shared" si="33"/>
        <v/>
      </c>
      <c r="BJ191" s="60" t="str">
        <f t="shared" si="34"/>
        <v/>
      </c>
      <c r="BK191" s="60" t="str">
        <f t="shared" si="35"/>
        <v/>
      </c>
    </row>
    <row r="192" spans="4:63" ht="15.75">
      <c r="D192" s="69"/>
      <c r="F192" s="60" t="str">
        <f t="shared" si="26"/>
        <v/>
      </c>
      <c r="G192" s="60" t="str">
        <f t="shared" si="27"/>
        <v/>
      </c>
      <c r="H192" s="103" t="str">
        <f t="shared" si="36"/>
        <v/>
      </c>
      <c r="I192" s="103" t="str">
        <f t="shared" si="37"/>
        <v/>
      </c>
      <c r="J192" s="104" t="str">
        <f t="shared" si="28"/>
        <v/>
      </c>
      <c r="L192" s="107"/>
      <c r="X192" s="60" t="str">
        <f t="shared" si="38"/>
        <v/>
      </c>
      <c r="Z192" s="118"/>
      <c r="AA192" s="120"/>
      <c r="AD192" s="60" t="str">
        <f t="shared" si="29"/>
        <v/>
      </c>
      <c r="AE192" s="60" t="str">
        <f t="shared" si="30"/>
        <v/>
      </c>
      <c r="AF192" s="60" t="str">
        <f t="shared" si="31"/>
        <v/>
      </c>
      <c r="AG192" s="60" t="str">
        <f t="shared" si="32"/>
        <v/>
      </c>
      <c r="BE192" s="60" t="str">
        <f>IF(OR($A192="",$A192="Kérem válasszon!"),"",ViziPartner!$C$9)</f>
        <v/>
      </c>
      <c r="BF192" s="60" t="str">
        <f>IF(OR($A192="",$A192="Kérem válasszon!"),"",ViziPartner!$C$8)</f>
        <v/>
      </c>
      <c r="BG192" s="60" t="str">
        <f>IF(OR($A192="",$A192="Kérem válasszon!"),"",ViziPartner!$C$73)</f>
        <v/>
      </c>
      <c r="BH192" s="60" t="str">
        <f>IF(OR($A192="",$A192="Kérem válasszon!"),"",ViziPartner!$C$74)</f>
        <v/>
      </c>
      <c r="BI192" s="60" t="str">
        <f t="shared" si="33"/>
        <v/>
      </c>
      <c r="BJ192" s="60" t="str">
        <f t="shared" si="34"/>
        <v/>
      </c>
      <c r="BK192" s="60" t="str">
        <f t="shared" si="35"/>
        <v/>
      </c>
    </row>
    <row r="193" spans="4:63" ht="15.75">
      <c r="D193" s="69"/>
      <c r="F193" s="60" t="str">
        <f t="shared" si="26"/>
        <v/>
      </c>
      <c r="G193" s="60" t="str">
        <f t="shared" si="27"/>
        <v/>
      </c>
      <c r="H193" s="103" t="str">
        <f t="shared" si="36"/>
        <v/>
      </c>
      <c r="I193" s="103" t="str">
        <f t="shared" si="37"/>
        <v/>
      </c>
      <c r="J193" s="104" t="str">
        <f t="shared" si="28"/>
        <v/>
      </c>
      <c r="L193" s="107"/>
      <c r="X193" s="60" t="str">
        <f t="shared" si="38"/>
        <v/>
      </c>
      <c r="Z193" s="118"/>
      <c r="AA193" s="120"/>
      <c r="AD193" s="60" t="str">
        <f t="shared" si="29"/>
        <v/>
      </c>
      <c r="AE193" s="60" t="str">
        <f t="shared" si="30"/>
        <v/>
      </c>
      <c r="AF193" s="60" t="str">
        <f t="shared" si="31"/>
        <v/>
      </c>
      <c r="AG193" s="60" t="str">
        <f t="shared" si="32"/>
        <v/>
      </c>
      <c r="BE193" s="60" t="str">
        <f>IF(OR($A193="",$A193="Kérem válasszon!"),"",ViziPartner!$C$9)</f>
        <v/>
      </c>
      <c r="BF193" s="60" t="str">
        <f>IF(OR($A193="",$A193="Kérem válasszon!"),"",ViziPartner!$C$8)</f>
        <v/>
      </c>
      <c r="BG193" s="60" t="str">
        <f>IF(OR($A193="",$A193="Kérem válasszon!"),"",ViziPartner!$C$73)</f>
        <v/>
      </c>
      <c r="BH193" s="60" t="str">
        <f>IF(OR($A193="",$A193="Kérem válasszon!"),"",ViziPartner!$C$74)</f>
        <v/>
      </c>
      <c r="BI193" s="60" t="str">
        <f t="shared" si="33"/>
        <v/>
      </c>
      <c r="BJ193" s="60" t="str">
        <f t="shared" si="34"/>
        <v/>
      </c>
      <c r="BK193" s="60" t="str">
        <f t="shared" si="35"/>
        <v/>
      </c>
    </row>
    <row r="194" spans="4:63" ht="15.75">
      <c r="D194" s="69"/>
      <c r="F194" s="60" t="str">
        <f t="shared" ref="F194:F252" si="39">IFERROR(VLOOKUP($E194,Kedvezmény,3),"")</f>
        <v/>
      </c>
      <c r="G194" s="60" t="str">
        <f t="shared" ref="G194:G252" si="40">IFERROR(VLOOKUP($E194,Kedvezmény,2),"")</f>
        <v/>
      </c>
      <c r="H194" s="103" t="str">
        <f t="shared" si="36"/>
        <v/>
      </c>
      <c r="I194" s="103" t="str">
        <f t="shared" si="37"/>
        <v/>
      </c>
      <c r="J194" s="104" t="str">
        <f t="shared" ref="J194:J252" si="41">IF(OR($A194="",$A194="Kérem válasszon!"),"",IF($I194&gt;$H194,$I194-$H194,365-($H194-$I194)))</f>
        <v/>
      </c>
      <c r="L194" s="107"/>
      <c r="X194" s="60" t="str">
        <f t="shared" si="38"/>
        <v/>
      </c>
      <c r="Z194" s="118"/>
      <c r="AA194" s="120"/>
      <c r="AD194" s="60" t="str">
        <f t="shared" ref="AD194:AD252" si="42">IFERROR(VLOOKUP($AC194,BerTábla,2,0),"")</f>
        <v/>
      </c>
      <c r="AE194" s="60" t="str">
        <f t="shared" ref="AE194:AE252" si="43">IFERROR(VLOOKUP($AC194,BerTábla,3,0),"")</f>
        <v/>
      </c>
      <c r="AF194" s="60" t="str">
        <f t="shared" ref="AF194:AF252" si="44">IFERROR(VLOOKUP($AC194,BerTábla,4,0),"")</f>
        <v/>
      </c>
      <c r="AG194" s="60" t="str">
        <f t="shared" si="32"/>
        <v/>
      </c>
      <c r="BE194" s="60" t="str">
        <f>IF(OR($A194="",$A194="Kérem válasszon!"),"",ViziPartner!$C$9)</f>
        <v/>
      </c>
      <c r="BF194" s="60" t="str">
        <f>IF(OR($A194="",$A194="Kérem válasszon!"),"",ViziPartner!$C$8)</f>
        <v/>
      </c>
      <c r="BG194" s="60" t="str">
        <f>IF(OR($A194="",$A194="Kérem válasszon!"),"",ViziPartner!$C$73)</f>
        <v/>
      </c>
      <c r="BH194" s="60" t="str">
        <f>IF(OR($A194="",$A194="Kérem válasszon!"),"",ViziPartner!$C$74)</f>
        <v/>
      </c>
      <c r="BI194" s="60" t="str">
        <f t="shared" si="33"/>
        <v/>
      </c>
      <c r="BJ194" s="60" t="str">
        <f t="shared" si="34"/>
        <v/>
      </c>
      <c r="BK194" s="60" t="str">
        <f t="shared" si="35"/>
        <v/>
      </c>
    </row>
    <row r="195" spans="4:63" ht="15.75">
      <c r="D195" s="69"/>
      <c r="F195" s="60" t="str">
        <f t="shared" si="39"/>
        <v/>
      </c>
      <c r="G195" s="60" t="str">
        <f t="shared" si="40"/>
        <v/>
      </c>
      <c r="H195" s="103" t="str">
        <f t="shared" si="36"/>
        <v/>
      </c>
      <c r="I195" s="103" t="str">
        <f t="shared" si="37"/>
        <v/>
      </c>
      <c r="J195" s="104" t="str">
        <f t="shared" si="41"/>
        <v/>
      </c>
      <c r="L195" s="107"/>
      <c r="X195" s="60" t="str">
        <f t="shared" si="38"/>
        <v/>
      </c>
      <c r="Z195" s="118"/>
      <c r="AA195" s="120"/>
      <c r="AD195" s="60" t="str">
        <f t="shared" si="42"/>
        <v/>
      </c>
      <c r="AE195" s="60" t="str">
        <f t="shared" si="43"/>
        <v/>
      </c>
      <c r="AF195" s="60" t="str">
        <f t="shared" si="44"/>
        <v/>
      </c>
      <c r="AG195" s="60" t="str">
        <f t="shared" ref="AG195:AG252" si="45">IF(OR($M195="",$M195="Kérem válasszon!"),"","Üzemelő")</f>
        <v/>
      </c>
      <c r="BE195" s="60" t="str">
        <f>IF(OR($A195="",$A195="Kérem válasszon!"),"",ViziPartner!$C$9)</f>
        <v/>
      </c>
      <c r="BF195" s="60" t="str">
        <f>IF(OR($A195="",$A195="Kérem válasszon!"),"",ViziPartner!$C$8)</f>
        <v/>
      </c>
      <c r="BG195" s="60" t="str">
        <f>IF(OR($A195="",$A195="Kérem válasszon!"),"",ViziPartner!$C$73)</f>
        <v/>
      </c>
      <c r="BH195" s="60" t="str">
        <f>IF(OR($A195="",$A195="Kérem válasszon!"),"",ViziPartner!$C$74)</f>
        <v/>
      </c>
      <c r="BI195" s="60" t="str">
        <f t="shared" ref="BI195:BI252" si="46">IF(OR(AL195&lt;&gt;"",AM195&lt;&gt;"",AO195&lt;&gt;"",AP195&lt;&gt;""),1,"")</f>
        <v/>
      </c>
      <c r="BJ195" s="60" t="str">
        <f t="shared" ref="BJ195:BJ252" si="47">IF(OR(,AR195&lt;&gt;"",AS195&lt;&gt;"",AU195&lt;&gt;"",AV195&lt;&gt;""),1,"")</f>
        <v/>
      </c>
      <c r="BK195" s="60" t="str">
        <f t="shared" ref="BK195:BK252" si="48">IF(OR(,AX195&lt;&gt;"",AY195&lt;&gt;"",BA195&lt;&gt;"",BB195&lt;&gt;""),1,"")</f>
        <v/>
      </c>
    </row>
    <row r="196" spans="4:63" ht="15.75">
      <c r="D196" s="69"/>
      <c r="F196" s="60" t="str">
        <f t="shared" si="39"/>
        <v/>
      </c>
      <c r="G196" s="60" t="str">
        <f t="shared" si="40"/>
        <v/>
      </c>
      <c r="H196" s="103" t="str">
        <f t="shared" ref="H196:H252" si="49">IF(AND($A196&lt;&gt;"",$A196&lt;&gt;"kérem válasszon!"),"01.01","")</f>
        <v/>
      </c>
      <c r="I196" s="103" t="str">
        <f t="shared" ref="I196:I252" si="50">IF(AND($A196&lt;&gt;"",$A196&lt;&gt;"kérem válasszon!"),"12.31","")</f>
        <v/>
      </c>
      <c r="J196" s="104" t="str">
        <f t="shared" si="41"/>
        <v/>
      </c>
      <c r="L196" s="107"/>
      <c r="X196" s="60" t="str">
        <f t="shared" si="38"/>
        <v/>
      </c>
      <c r="Z196" s="118"/>
      <c r="AA196" s="120"/>
      <c r="AD196" s="60" t="str">
        <f t="shared" si="42"/>
        <v/>
      </c>
      <c r="AE196" s="60" t="str">
        <f t="shared" si="43"/>
        <v/>
      </c>
      <c r="AF196" s="60" t="str">
        <f t="shared" si="44"/>
        <v/>
      </c>
      <c r="AG196" s="60" t="str">
        <f t="shared" si="45"/>
        <v/>
      </c>
      <c r="BE196" s="60" t="str">
        <f>IF(OR($A196="",$A196="Kérem válasszon!"),"",ViziPartner!$C$9)</f>
        <v/>
      </c>
      <c r="BF196" s="60" t="str">
        <f>IF(OR($A196="",$A196="Kérem válasszon!"),"",ViziPartner!$C$8)</f>
        <v/>
      </c>
      <c r="BG196" s="60" t="str">
        <f>IF(OR($A196="",$A196="Kérem válasszon!"),"",ViziPartner!$C$73)</f>
        <v/>
      </c>
      <c r="BH196" s="60" t="str">
        <f>IF(OR($A196="",$A196="Kérem válasszon!"),"",ViziPartner!$C$74)</f>
        <v/>
      </c>
      <c r="BI196" s="60" t="str">
        <f t="shared" si="46"/>
        <v/>
      </c>
      <c r="BJ196" s="60" t="str">
        <f t="shared" si="47"/>
        <v/>
      </c>
      <c r="BK196" s="60" t="str">
        <f t="shared" si="48"/>
        <v/>
      </c>
    </row>
    <row r="197" spans="4:63" ht="15.75">
      <c r="D197" s="69"/>
      <c r="F197" s="60" t="str">
        <f t="shared" si="39"/>
        <v/>
      </c>
      <c r="G197" s="60" t="str">
        <f t="shared" si="40"/>
        <v/>
      </c>
      <c r="H197" s="103" t="str">
        <f t="shared" si="49"/>
        <v/>
      </c>
      <c r="I197" s="103" t="str">
        <f t="shared" si="50"/>
        <v/>
      </c>
      <c r="J197" s="104" t="str">
        <f t="shared" si="41"/>
        <v/>
      </c>
      <c r="L197" s="107"/>
      <c r="X197" s="60" t="str">
        <f t="shared" si="38"/>
        <v/>
      </c>
      <c r="Z197" s="118"/>
      <c r="AA197" s="120"/>
      <c r="AD197" s="60" t="str">
        <f t="shared" si="42"/>
        <v/>
      </c>
      <c r="AE197" s="60" t="str">
        <f t="shared" si="43"/>
        <v/>
      </c>
      <c r="AF197" s="60" t="str">
        <f t="shared" si="44"/>
        <v/>
      </c>
      <c r="AG197" s="60" t="str">
        <f t="shared" si="45"/>
        <v/>
      </c>
      <c r="BE197" s="60" t="str">
        <f>IF(OR($A197="",$A197="Kérem válasszon!"),"",ViziPartner!$C$9)</f>
        <v/>
      </c>
      <c r="BF197" s="60" t="str">
        <f>IF(OR($A197="",$A197="Kérem válasszon!"),"",ViziPartner!$C$8)</f>
        <v/>
      </c>
      <c r="BG197" s="60" t="str">
        <f>IF(OR($A197="",$A197="Kérem válasszon!"),"",ViziPartner!$C$73)</f>
        <v/>
      </c>
      <c r="BH197" s="60" t="str">
        <f>IF(OR($A197="",$A197="Kérem válasszon!"),"",ViziPartner!$C$74)</f>
        <v/>
      </c>
      <c r="BI197" s="60" t="str">
        <f t="shared" si="46"/>
        <v/>
      </c>
      <c r="BJ197" s="60" t="str">
        <f t="shared" si="47"/>
        <v/>
      </c>
      <c r="BK197" s="60" t="str">
        <f t="shared" si="48"/>
        <v/>
      </c>
    </row>
    <row r="198" spans="4:63" ht="15.75">
      <c r="D198" s="69"/>
      <c r="F198" s="60" t="str">
        <f t="shared" si="39"/>
        <v/>
      </c>
      <c r="G198" s="60" t="str">
        <f t="shared" si="40"/>
        <v/>
      </c>
      <c r="H198" s="103" t="str">
        <f t="shared" si="49"/>
        <v/>
      </c>
      <c r="I198" s="103" t="str">
        <f t="shared" si="50"/>
        <v/>
      </c>
      <c r="J198" s="104" t="str">
        <f t="shared" si="41"/>
        <v/>
      </c>
      <c r="L198" s="107"/>
      <c r="X198" s="60" t="str">
        <f t="shared" ref="X198:X251" si="51">IF($C198&lt;&gt;"","V","")</f>
        <v/>
      </c>
      <c r="Z198" s="118"/>
      <c r="AA198" s="120"/>
      <c r="AD198" s="60" t="str">
        <f t="shared" si="42"/>
        <v/>
      </c>
      <c r="AE198" s="60" t="str">
        <f t="shared" si="43"/>
        <v/>
      </c>
      <c r="AF198" s="60" t="str">
        <f t="shared" si="44"/>
        <v/>
      </c>
      <c r="AG198" s="60" t="str">
        <f t="shared" si="45"/>
        <v/>
      </c>
      <c r="BE198" s="60" t="str">
        <f>IF(OR($A198="",$A198="Kérem válasszon!"),"",ViziPartner!$C$9)</f>
        <v/>
      </c>
      <c r="BF198" s="60" t="str">
        <f>IF(OR($A198="",$A198="Kérem válasszon!"),"",ViziPartner!$C$8)</f>
        <v/>
      </c>
      <c r="BG198" s="60" t="str">
        <f>IF(OR($A198="",$A198="Kérem válasszon!"),"",ViziPartner!$C$73)</f>
        <v/>
      </c>
      <c r="BH198" s="60" t="str">
        <f>IF(OR($A198="",$A198="Kérem válasszon!"),"",ViziPartner!$C$74)</f>
        <v/>
      </c>
      <c r="BI198" s="60" t="str">
        <f t="shared" si="46"/>
        <v/>
      </c>
      <c r="BJ198" s="60" t="str">
        <f t="shared" si="47"/>
        <v/>
      </c>
      <c r="BK198" s="60" t="str">
        <f t="shared" si="48"/>
        <v/>
      </c>
    </row>
    <row r="199" spans="4:63" ht="15.75">
      <c r="D199" s="69"/>
      <c r="F199" s="60" t="str">
        <f t="shared" si="39"/>
        <v/>
      </c>
      <c r="G199" s="60" t="str">
        <f t="shared" si="40"/>
        <v/>
      </c>
      <c r="H199" s="103" t="str">
        <f t="shared" si="49"/>
        <v/>
      </c>
      <c r="I199" s="103" t="str">
        <f t="shared" si="50"/>
        <v/>
      </c>
      <c r="J199" s="104" t="str">
        <f t="shared" si="41"/>
        <v/>
      </c>
      <c r="L199" s="107"/>
      <c r="X199" s="60" t="str">
        <f t="shared" si="51"/>
        <v/>
      </c>
      <c r="Z199" s="118"/>
      <c r="AA199" s="120"/>
      <c r="AD199" s="60" t="str">
        <f t="shared" si="42"/>
        <v/>
      </c>
      <c r="AE199" s="60" t="str">
        <f t="shared" si="43"/>
        <v/>
      </c>
      <c r="AF199" s="60" t="str">
        <f t="shared" si="44"/>
        <v/>
      </c>
      <c r="AG199" s="60" t="str">
        <f t="shared" si="45"/>
        <v/>
      </c>
      <c r="BE199" s="60" t="str">
        <f>IF(OR($A199="",$A199="Kérem válasszon!"),"",ViziPartner!$C$9)</f>
        <v/>
      </c>
      <c r="BF199" s="60" t="str">
        <f>IF(OR($A199="",$A199="Kérem válasszon!"),"",ViziPartner!$C$8)</f>
        <v/>
      </c>
      <c r="BG199" s="60" t="str">
        <f>IF(OR($A199="",$A199="Kérem válasszon!"),"",ViziPartner!$C$73)</f>
        <v/>
      </c>
      <c r="BH199" s="60" t="str">
        <f>IF(OR($A199="",$A199="Kérem válasszon!"),"",ViziPartner!$C$74)</f>
        <v/>
      </c>
      <c r="BI199" s="60" t="str">
        <f t="shared" si="46"/>
        <v/>
      </c>
      <c r="BJ199" s="60" t="str">
        <f t="shared" si="47"/>
        <v/>
      </c>
      <c r="BK199" s="60" t="str">
        <f t="shared" si="48"/>
        <v/>
      </c>
    </row>
    <row r="200" spans="4:63" ht="15.75">
      <c r="D200" s="69"/>
      <c r="F200" s="60" t="str">
        <f t="shared" si="39"/>
        <v/>
      </c>
      <c r="G200" s="60" t="str">
        <f t="shared" si="40"/>
        <v/>
      </c>
      <c r="H200" s="103" t="str">
        <f t="shared" si="49"/>
        <v/>
      </c>
      <c r="I200" s="103" t="str">
        <f t="shared" si="50"/>
        <v/>
      </c>
      <c r="J200" s="104" t="str">
        <f t="shared" si="41"/>
        <v/>
      </c>
      <c r="L200" s="107"/>
      <c r="X200" s="60" t="str">
        <f t="shared" si="51"/>
        <v/>
      </c>
      <c r="Z200" s="118"/>
      <c r="AA200" s="120"/>
      <c r="AD200" s="60" t="str">
        <f t="shared" si="42"/>
        <v/>
      </c>
      <c r="AE200" s="60" t="str">
        <f t="shared" si="43"/>
        <v/>
      </c>
      <c r="AF200" s="60" t="str">
        <f t="shared" si="44"/>
        <v/>
      </c>
      <c r="AG200" s="60" t="str">
        <f t="shared" si="45"/>
        <v/>
      </c>
      <c r="BE200" s="60" t="str">
        <f>IF(OR($A200="",$A200="Kérem válasszon!"),"",ViziPartner!$C$9)</f>
        <v/>
      </c>
      <c r="BF200" s="60" t="str">
        <f>IF(OR($A200="",$A200="Kérem válasszon!"),"",ViziPartner!$C$8)</f>
        <v/>
      </c>
      <c r="BG200" s="60" t="str">
        <f>IF(OR($A200="",$A200="Kérem válasszon!"),"",ViziPartner!$C$73)</f>
        <v/>
      </c>
      <c r="BH200" s="60" t="str">
        <f>IF(OR($A200="",$A200="Kérem válasszon!"),"",ViziPartner!$C$74)</f>
        <v/>
      </c>
      <c r="BI200" s="60" t="str">
        <f t="shared" si="46"/>
        <v/>
      </c>
      <c r="BJ200" s="60" t="str">
        <f t="shared" si="47"/>
        <v/>
      </c>
      <c r="BK200" s="60" t="str">
        <f t="shared" si="48"/>
        <v/>
      </c>
    </row>
    <row r="201" spans="4:63" ht="15.75">
      <c r="D201" s="69"/>
      <c r="F201" s="60" t="str">
        <f t="shared" si="39"/>
        <v/>
      </c>
      <c r="G201" s="60" t="str">
        <f t="shared" si="40"/>
        <v/>
      </c>
      <c r="H201" s="103" t="str">
        <f t="shared" si="49"/>
        <v/>
      </c>
      <c r="I201" s="103" t="str">
        <f t="shared" si="50"/>
        <v/>
      </c>
      <c r="J201" s="104" t="str">
        <f t="shared" si="41"/>
        <v/>
      </c>
      <c r="L201" s="107"/>
      <c r="X201" s="60" t="str">
        <f t="shared" si="51"/>
        <v/>
      </c>
      <c r="Z201" s="118"/>
      <c r="AA201" s="120"/>
      <c r="AD201" s="60" t="str">
        <f t="shared" si="42"/>
        <v/>
      </c>
      <c r="AE201" s="60" t="str">
        <f t="shared" si="43"/>
        <v/>
      </c>
      <c r="AF201" s="60" t="str">
        <f t="shared" si="44"/>
        <v/>
      </c>
      <c r="AG201" s="60" t="str">
        <f t="shared" si="45"/>
        <v/>
      </c>
      <c r="BE201" s="60" t="str">
        <f>IF(OR($A201="",$A201="Kérem válasszon!"),"",ViziPartner!$C$9)</f>
        <v/>
      </c>
      <c r="BF201" s="60" t="str">
        <f>IF(OR($A201="",$A201="Kérem válasszon!"),"",ViziPartner!$C$8)</f>
        <v/>
      </c>
      <c r="BG201" s="60" t="str">
        <f>IF(OR($A201="",$A201="Kérem válasszon!"),"",ViziPartner!$C$73)</f>
        <v/>
      </c>
      <c r="BH201" s="60" t="str">
        <f>IF(OR($A201="",$A201="Kérem válasszon!"),"",ViziPartner!$C$74)</f>
        <v/>
      </c>
      <c r="BI201" s="60" t="str">
        <f t="shared" si="46"/>
        <v/>
      </c>
      <c r="BJ201" s="60" t="str">
        <f t="shared" si="47"/>
        <v/>
      </c>
      <c r="BK201" s="60" t="str">
        <f t="shared" si="48"/>
        <v/>
      </c>
    </row>
    <row r="202" spans="4:63" ht="15.75">
      <c r="D202" s="69"/>
      <c r="F202" s="60" t="str">
        <f t="shared" si="39"/>
        <v/>
      </c>
      <c r="G202" s="60" t="str">
        <f t="shared" si="40"/>
        <v/>
      </c>
      <c r="H202" s="103" t="str">
        <f t="shared" si="49"/>
        <v/>
      </c>
      <c r="I202" s="103" t="str">
        <f t="shared" si="50"/>
        <v/>
      </c>
      <c r="J202" s="104" t="str">
        <f t="shared" si="41"/>
        <v/>
      </c>
      <c r="L202" s="107"/>
      <c r="X202" s="60" t="str">
        <f t="shared" si="51"/>
        <v/>
      </c>
      <c r="Z202" s="118"/>
      <c r="AA202" s="120"/>
      <c r="AD202" s="60" t="str">
        <f t="shared" si="42"/>
        <v/>
      </c>
      <c r="AE202" s="60" t="str">
        <f t="shared" si="43"/>
        <v/>
      </c>
      <c r="AF202" s="60" t="str">
        <f t="shared" si="44"/>
        <v/>
      </c>
      <c r="AG202" s="60" t="str">
        <f t="shared" si="45"/>
        <v/>
      </c>
      <c r="BE202" s="60" t="str">
        <f>IF(OR($A202="",$A202="Kérem válasszon!"),"",ViziPartner!$C$9)</f>
        <v/>
      </c>
      <c r="BF202" s="60" t="str">
        <f>IF(OR($A202="",$A202="Kérem válasszon!"),"",ViziPartner!$C$8)</f>
        <v/>
      </c>
      <c r="BG202" s="60" t="str">
        <f>IF(OR($A202="",$A202="Kérem válasszon!"),"",ViziPartner!$C$73)</f>
        <v/>
      </c>
      <c r="BH202" s="60" t="str">
        <f>IF(OR($A202="",$A202="Kérem válasszon!"),"",ViziPartner!$C$74)</f>
        <v/>
      </c>
      <c r="BI202" s="60" t="str">
        <f t="shared" si="46"/>
        <v/>
      </c>
      <c r="BJ202" s="60" t="str">
        <f t="shared" si="47"/>
        <v/>
      </c>
      <c r="BK202" s="60" t="str">
        <f t="shared" si="48"/>
        <v/>
      </c>
    </row>
    <row r="203" spans="4:63" ht="15.75">
      <c r="D203" s="69"/>
      <c r="F203" s="60" t="str">
        <f t="shared" si="39"/>
        <v/>
      </c>
      <c r="G203" s="60" t="str">
        <f t="shared" si="40"/>
        <v/>
      </c>
      <c r="H203" s="103" t="str">
        <f t="shared" si="49"/>
        <v/>
      </c>
      <c r="I203" s="103" t="str">
        <f t="shared" si="50"/>
        <v/>
      </c>
      <c r="J203" s="104" t="str">
        <f t="shared" si="41"/>
        <v/>
      </c>
      <c r="L203" s="107"/>
      <c r="X203" s="60" t="str">
        <f t="shared" si="51"/>
        <v/>
      </c>
      <c r="Z203" s="118"/>
      <c r="AA203" s="120"/>
      <c r="AD203" s="60" t="str">
        <f t="shared" si="42"/>
        <v/>
      </c>
      <c r="AE203" s="60" t="str">
        <f t="shared" si="43"/>
        <v/>
      </c>
      <c r="AF203" s="60" t="str">
        <f t="shared" si="44"/>
        <v/>
      </c>
      <c r="AG203" s="60" t="str">
        <f t="shared" si="45"/>
        <v/>
      </c>
      <c r="BE203" s="60" t="str">
        <f>IF(OR($A203="",$A203="Kérem válasszon!"),"",ViziPartner!$C$9)</f>
        <v/>
      </c>
      <c r="BF203" s="60" t="str">
        <f>IF(OR($A203="",$A203="Kérem válasszon!"),"",ViziPartner!$C$8)</f>
        <v/>
      </c>
      <c r="BG203" s="60" t="str">
        <f>IF(OR($A203="",$A203="Kérem válasszon!"),"",ViziPartner!$C$73)</f>
        <v/>
      </c>
      <c r="BH203" s="60" t="str">
        <f>IF(OR($A203="",$A203="Kérem válasszon!"),"",ViziPartner!$C$74)</f>
        <v/>
      </c>
      <c r="BI203" s="60" t="str">
        <f t="shared" si="46"/>
        <v/>
      </c>
      <c r="BJ203" s="60" t="str">
        <f t="shared" si="47"/>
        <v/>
      </c>
      <c r="BK203" s="60" t="str">
        <f t="shared" si="48"/>
        <v/>
      </c>
    </row>
    <row r="204" spans="4:63" ht="15.75">
      <c r="D204" s="69"/>
      <c r="F204" s="60" t="str">
        <f t="shared" si="39"/>
        <v/>
      </c>
      <c r="G204" s="60" t="str">
        <f t="shared" si="40"/>
        <v/>
      </c>
      <c r="H204" s="103" t="str">
        <f t="shared" si="49"/>
        <v/>
      </c>
      <c r="I204" s="103" t="str">
        <f t="shared" si="50"/>
        <v/>
      </c>
      <c r="J204" s="104" t="str">
        <f t="shared" si="41"/>
        <v/>
      </c>
      <c r="L204" s="107"/>
      <c r="X204" s="60" t="str">
        <f t="shared" si="51"/>
        <v/>
      </c>
      <c r="Z204" s="118"/>
      <c r="AA204" s="120"/>
      <c r="AD204" s="60" t="str">
        <f t="shared" si="42"/>
        <v/>
      </c>
      <c r="AE204" s="60" t="str">
        <f t="shared" si="43"/>
        <v/>
      </c>
      <c r="AF204" s="60" t="str">
        <f t="shared" si="44"/>
        <v/>
      </c>
      <c r="AG204" s="60" t="str">
        <f t="shared" si="45"/>
        <v/>
      </c>
      <c r="BE204" s="60" t="str">
        <f>IF(OR($A204="",$A204="Kérem válasszon!"),"",ViziPartner!$C$9)</f>
        <v/>
      </c>
      <c r="BF204" s="60" t="str">
        <f>IF(OR($A204="",$A204="Kérem válasszon!"),"",ViziPartner!$C$8)</f>
        <v/>
      </c>
      <c r="BG204" s="60" t="str">
        <f>IF(OR($A204="",$A204="Kérem válasszon!"),"",ViziPartner!$C$73)</f>
        <v/>
      </c>
      <c r="BH204" s="60" t="str">
        <f>IF(OR($A204="",$A204="Kérem válasszon!"),"",ViziPartner!$C$74)</f>
        <v/>
      </c>
      <c r="BI204" s="60" t="str">
        <f t="shared" si="46"/>
        <v/>
      </c>
      <c r="BJ204" s="60" t="str">
        <f t="shared" si="47"/>
        <v/>
      </c>
      <c r="BK204" s="60" t="str">
        <f t="shared" si="48"/>
        <v/>
      </c>
    </row>
    <row r="205" spans="4:63" ht="15.75">
      <c r="D205" s="69"/>
      <c r="F205" s="60" t="str">
        <f t="shared" si="39"/>
        <v/>
      </c>
      <c r="G205" s="60" t="str">
        <f t="shared" si="40"/>
        <v/>
      </c>
      <c r="H205" s="103" t="str">
        <f t="shared" si="49"/>
        <v/>
      </c>
      <c r="I205" s="103" t="str">
        <f t="shared" si="50"/>
        <v/>
      </c>
      <c r="J205" s="104" t="str">
        <f t="shared" si="41"/>
        <v/>
      </c>
      <c r="L205" s="107"/>
      <c r="X205" s="60" t="str">
        <f t="shared" si="51"/>
        <v/>
      </c>
      <c r="Z205" s="118"/>
      <c r="AA205" s="120"/>
      <c r="AD205" s="60" t="str">
        <f t="shared" si="42"/>
        <v/>
      </c>
      <c r="AE205" s="60" t="str">
        <f t="shared" si="43"/>
        <v/>
      </c>
      <c r="AF205" s="60" t="str">
        <f t="shared" si="44"/>
        <v/>
      </c>
      <c r="AG205" s="60" t="str">
        <f t="shared" si="45"/>
        <v/>
      </c>
      <c r="BE205" s="60" t="str">
        <f>IF(OR($A205="",$A205="Kérem válasszon!"),"",ViziPartner!$C$9)</f>
        <v/>
      </c>
      <c r="BF205" s="60" t="str">
        <f>IF(OR($A205="",$A205="Kérem válasszon!"),"",ViziPartner!$C$8)</f>
        <v/>
      </c>
      <c r="BG205" s="60" t="str">
        <f>IF(OR($A205="",$A205="Kérem válasszon!"),"",ViziPartner!$C$73)</f>
        <v/>
      </c>
      <c r="BH205" s="60" t="str">
        <f>IF(OR($A205="",$A205="Kérem válasszon!"),"",ViziPartner!$C$74)</f>
        <v/>
      </c>
      <c r="BI205" s="60" t="str">
        <f t="shared" si="46"/>
        <v/>
      </c>
      <c r="BJ205" s="60" t="str">
        <f t="shared" si="47"/>
        <v/>
      </c>
      <c r="BK205" s="60" t="str">
        <f t="shared" si="48"/>
        <v/>
      </c>
    </row>
    <row r="206" spans="4:63" ht="15.75">
      <c r="D206" s="69"/>
      <c r="F206" s="60" t="str">
        <f t="shared" si="39"/>
        <v/>
      </c>
      <c r="G206" s="60" t="str">
        <f t="shared" si="40"/>
        <v/>
      </c>
      <c r="H206" s="103" t="str">
        <f t="shared" si="49"/>
        <v/>
      </c>
      <c r="I206" s="103" t="str">
        <f t="shared" si="50"/>
        <v/>
      </c>
      <c r="J206" s="104" t="str">
        <f t="shared" si="41"/>
        <v/>
      </c>
      <c r="L206" s="107"/>
      <c r="X206" s="60" t="str">
        <f t="shared" si="51"/>
        <v/>
      </c>
      <c r="Z206" s="118"/>
      <c r="AA206" s="120"/>
      <c r="AD206" s="60" t="str">
        <f t="shared" si="42"/>
        <v/>
      </c>
      <c r="AE206" s="60" t="str">
        <f t="shared" si="43"/>
        <v/>
      </c>
      <c r="AF206" s="60" t="str">
        <f t="shared" si="44"/>
        <v/>
      </c>
      <c r="AG206" s="60" t="str">
        <f t="shared" si="45"/>
        <v/>
      </c>
      <c r="BE206" s="60" t="str">
        <f>IF(OR($A206="",$A206="Kérem válasszon!"),"",ViziPartner!$C$9)</f>
        <v/>
      </c>
      <c r="BF206" s="60" t="str">
        <f>IF(OR($A206="",$A206="Kérem válasszon!"),"",ViziPartner!$C$8)</f>
        <v/>
      </c>
      <c r="BG206" s="60" t="str">
        <f>IF(OR($A206="",$A206="Kérem válasszon!"),"",ViziPartner!$C$73)</f>
        <v/>
      </c>
      <c r="BH206" s="60" t="str">
        <f>IF(OR($A206="",$A206="Kérem válasszon!"),"",ViziPartner!$C$74)</f>
        <v/>
      </c>
      <c r="BI206" s="60" t="str">
        <f t="shared" si="46"/>
        <v/>
      </c>
      <c r="BJ206" s="60" t="str">
        <f t="shared" si="47"/>
        <v/>
      </c>
      <c r="BK206" s="60" t="str">
        <f t="shared" si="48"/>
        <v/>
      </c>
    </row>
    <row r="207" spans="4:63" ht="15.75">
      <c r="D207" s="69"/>
      <c r="F207" s="60" t="str">
        <f t="shared" si="39"/>
        <v/>
      </c>
      <c r="G207" s="60" t="str">
        <f t="shared" si="40"/>
        <v/>
      </c>
      <c r="H207" s="103" t="str">
        <f t="shared" si="49"/>
        <v/>
      </c>
      <c r="I207" s="103" t="str">
        <f t="shared" si="50"/>
        <v/>
      </c>
      <c r="J207" s="104" t="str">
        <f t="shared" si="41"/>
        <v/>
      </c>
      <c r="L207" s="107"/>
      <c r="X207" s="60" t="str">
        <f t="shared" si="51"/>
        <v/>
      </c>
      <c r="Z207" s="118"/>
      <c r="AA207" s="120"/>
      <c r="AD207" s="60" t="str">
        <f t="shared" si="42"/>
        <v/>
      </c>
      <c r="AE207" s="60" t="str">
        <f t="shared" si="43"/>
        <v/>
      </c>
      <c r="AF207" s="60" t="str">
        <f t="shared" si="44"/>
        <v/>
      </c>
      <c r="AG207" s="60" t="str">
        <f t="shared" si="45"/>
        <v/>
      </c>
      <c r="BE207" s="60" t="str">
        <f>IF(OR($A207="",$A207="Kérem válasszon!"),"",ViziPartner!$C$9)</f>
        <v/>
      </c>
      <c r="BF207" s="60" t="str">
        <f>IF(OR($A207="",$A207="Kérem válasszon!"),"",ViziPartner!$C$8)</f>
        <v/>
      </c>
      <c r="BG207" s="60" t="str">
        <f>IF(OR($A207="",$A207="Kérem válasszon!"),"",ViziPartner!$C$73)</f>
        <v/>
      </c>
      <c r="BH207" s="60" t="str">
        <f>IF(OR($A207="",$A207="Kérem válasszon!"),"",ViziPartner!$C$74)</f>
        <v/>
      </c>
      <c r="BI207" s="60" t="str">
        <f t="shared" si="46"/>
        <v/>
      </c>
      <c r="BJ207" s="60" t="str">
        <f t="shared" si="47"/>
        <v/>
      </c>
      <c r="BK207" s="60" t="str">
        <f t="shared" si="48"/>
        <v/>
      </c>
    </row>
    <row r="208" spans="4:63" ht="15.75">
      <c r="D208" s="69"/>
      <c r="F208" s="60" t="str">
        <f t="shared" si="39"/>
        <v/>
      </c>
      <c r="G208" s="60" t="str">
        <f t="shared" si="40"/>
        <v/>
      </c>
      <c r="H208" s="103" t="str">
        <f t="shared" si="49"/>
        <v/>
      </c>
      <c r="I208" s="103" t="str">
        <f t="shared" si="50"/>
        <v/>
      </c>
      <c r="J208" s="104" t="str">
        <f t="shared" si="41"/>
        <v/>
      </c>
      <c r="L208" s="107"/>
      <c r="X208" s="60" t="str">
        <f t="shared" si="51"/>
        <v/>
      </c>
      <c r="Z208" s="118"/>
      <c r="AA208" s="120"/>
      <c r="AD208" s="60" t="str">
        <f t="shared" si="42"/>
        <v/>
      </c>
      <c r="AE208" s="60" t="str">
        <f t="shared" si="43"/>
        <v/>
      </c>
      <c r="AF208" s="60" t="str">
        <f t="shared" si="44"/>
        <v/>
      </c>
      <c r="AG208" s="60" t="str">
        <f t="shared" si="45"/>
        <v/>
      </c>
      <c r="BE208" s="60" t="str">
        <f>IF(OR($A208="",$A208="Kérem válasszon!"),"",ViziPartner!$C$9)</f>
        <v/>
      </c>
      <c r="BF208" s="60" t="str">
        <f>IF(OR($A208="",$A208="Kérem válasszon!"),"",ViziPartner!$C$8)</f>
        <v/>
      </c>
      <c r="BG208" s="60" t="str">
        <f>IF(OR($A208="",$A208="Kérem válasszon!"),"",ViziPartner!$C$73)</f>
        <v/>
      </c>
      <c r="BH208" s="60" t="str">
        <f>IF(OR($A208="",$A208="Kérem válasszon!"),"",ViziPartner!$C$74)</f>
        <v/>
      </c>
      <c r="BI208" s="60" t="str">
        <f t="shared" si="46"/>
        <v/>
      </c>
      <c r="BJ208" s="60" t="str">
        <f t="shared" si="47"/>
        <v/>
      </c>
      <c r="BK208" s="60" t="str">
        <f t="shared" si="48"/>
        <v/>
      </c>
    </row>
    <row r="209" spans="4:63" ht="15.75">
      <c r="D209" s="69"/>
      <c r="F209" s="60" t="str">
        <f t="shared" si="39"/>
        <v/>
      </c>
      <c r="G209" s="60" t="str">
        <f t="shared" si="40"/>
        <v/>
      </c>
      <c r="H209" s="103" t="str">
        <f t="shared" si="49"/>
        <v/>
      </c>
      <c r="I209" s="103" t="str">
        <f t="shared" si="50"/>
        <v/>
      </c>
      <c r="J209" s="104" t="str">
        <f t="shared" si="41"/>
        <v/>
      </c>
      <c r="L209" s="107"/>
      <c r="X209" s="60" t="str">
        <f t="shared" si="51"/>
        <v/>
      </c>
      <c r="Z209" s="118"/>
      <c r="AA209" s="120"/>
      <c r="AD209" s="60" t="str">
        <f t="shared" si="42"/>
        <v/>
      </c>
      <c r="AE209" s="60" t="str">
        <f t="shared" si="43"/>
        <v/>
      </c>
      <c r="AF209" s="60" t="str">
        <f t="shared" si="44"/>
        <v/>
      </c>
      <c r="AG209" s="60" t="str">
        <f t="shared" si="45"/>
        <v/>
      </c>
      <c r="BE209" s="60" t="str">
        <f>IF(OR($A209="",$A209="Kérem válasszon!"),"",ViziPartner!$C$9)</f>
        <v/>
      </c>
      <c r="BF209" s="60" t="str">
        <f>IF(OR($A209="",$A209="Kérem válasszon!"),"",ViziPartner!$C$8)</f>
        <v/>
      </c>
      <c r="BG209" s="60" t="str">
        <f>IF(OR($A209="",$A209="Kérem válasszon!"),"",ViziPartner!$C$73)</f>
        <v/>
      </c>
      <c r="BH209" s="60" t="str">
        <f>IF(OR($A209="",$A209="Kérem válasszon!"),"",ViziPartner!$C$74)</f>
        <v/>
      </c>
      <c r="BI209" s="60" t="str">
        <f t="shared" si="46"/>
        <v/>
      </c>
      <c r="BJ209" s="60" t="str">
        <f t="shared" si="47"/>
        <v/>
      </c>
      <c r="BK209" s="60" t="str">
        <f t="shared" si="48"/>
        <v/>
      </c>
    </row>
    <row r="210" spans="4:63" ht="15.75">
      <c r="D210" s="69"/>
      <c r="F210" s="60" t="str">
        <f t="shared" si="39"/>
        <v/>
      </c>
      <c r="G210" s="60" t="str">
        <f t="shared" si="40"/>
        <v/>
      </c>
      <c r="H210" s="103" t="str">
        <f t="shared" si="49"/>
        <v/>
      </c>
      <c r="I210" s="103" t="str">
        <f t="shared" si="50"/>
        <v/>
      </c>
      <c r="J210" s="104" t="str">
        <f t="shared" si="41"/>
        <v/>
      </c>
      <c r="L210" s="107"/>
      <c r="X210" s="60" t="str">
        <f t="shared" si="51"/>
        <v/>
      </c>
      <c r="Z210" s="118"/>
      <c r="AA210" s="120"/>
      <c r="AD210" s="60" t="str">
        <f t="shared" si="42"/>
        <v/>
      </c>
      <c r="AE210" s="60" t="str">
        <f t="shared" si="43"/>
        <v/>
      </c>
      <c r="AF210" s="60" t="str">
        <f t="shared" si="44"/>
        <v/>
      </c>
      <c r="AG210" s="60" t="str">
        <f t="shared" si="45"/>
        <v/>
      </c>
      <c r="BE210" s="60" t="str">
        <f>IF(OR($A210="",$A210="Kérem válasszon!"),"",ViziPartner!$C$9)</f>
        <v/>
      </c>
      <c r="BF210" s="60" t="str">
        <f>IF(OR($A210="",$A210="Kérem válasszon!"),"",ViziPartner!$C$8)</f>
        <v/>
      </c>
      <c r="BG210" s="60" t="str">
        <f>IF(OR($A210="",$A210="Kérem válasszon!"),"",ViziPartner!$C$73)</f>
        <v/>
      </c>
      <c r="BH210" s="60" t="str">
        <f>IF(OR($A210="",$A210="Kérem válasszon!"),"",ViziPartner!$C$74)</f>
        <v/>
      </c>
      <c r="BI210" s="60" t="str">
        <f t="shared" si="46"/>
        <v/>
      </c>
      <c r="BJ210" s="60" t="str">
        <f t="shared" si="47"/>
        <v/>
      </c>
      <c r="BK210" s="60" t="str">
        <f t="shared" si="48"/>
        <v/>
      </c>
    </row>
    <row r="211" spans="4:63" ht="15.75">
      <c r="D211" s="69"/>
      <c r="F211" s="60" t="str">
        <f t="shared" si="39"/>
        <v/>
      </c>
      <c r="G211" s="60" t="str">
        <f t="shared" si="40"/>
        <v/>
      </c>
      <c r="H211" s="103" t="str">
        <f t="shared" si="49"/>
        <v/>
      </c>
      <c r="I211" s="103" t="str">
        <f t="shared" si="50"/>
        <v/>
      </c>
      <c r="J211" s="104" t="str">
        <f t="shared" si="41"/>
        <v/>
      </c>
      <c r="L211" s="107"/>
      <c r="X211" s="60" t="str">
        <f t="shared" si="51"/>
        <v/>
      </c>
      <c r="Z211" s="118"/>
      <c r="AA211" s="120"/>
      <c r="AD211" s="60" t="str">
        <f t="shared" si="42"/>
        <v/>
      </c>
      <c r="AE211" s="60" t="str">
        <f t="shared" si="43"/>
        <v/>
      </c>
      <c r="AF211" s="60" t="str">
        <f t="shared" si="44"/>
        <v/>
      </c>
      <c r="AG211" s="60" t="str">
        <f t="shared" si="45"/>
        <v/>
      </c>
      <c r="BE211" s="60" t="str">
        <f>IF(OR($A211="",$A211="Kérem válasszon!"),"",ViziPartner!$C$9)</f>
        <v/>
      </c>
      <c r="BF211" s="60" t="str">
        <f>IF(OR($A211="",$A211="Kérem válasszon!"),"",ViziPartner!$C$8)</f>
        <v/>
      </c>
      <c r="BG211" s="60" t="str">
        <f>IF(OR($A211="",$A211="Kérem válasszon!"),"",ViziPartner!$C$73)</f>
        <v/>
      </c>
      <c r="BH211" s="60" t="str">
        <f>IF(OR($A211="",$A211="Kérem válasszon!"),"",ViziPartner!$C$74)</f>
        <v/>
      </c>
      <c r="BI211" s="60" t="str">
        <f t="shared" si="46"/>
        <v/>
      </c>
      <c r="BJ211" s="60" t="str">
        <f t="shared" si="47"/>
        <v/>
      </c>
      <c r="BK211" s="60" t="str">
        <f t="shared" si="48"/>
        <v/>
      </c>
    </row>
    <row r="212" spans="4:63" ht="15.75">
      <c r="D212" s="69"/>
      <c r="F212" s="60" t="str">
        <f t="shared" si="39"/>
        <v/>
      </c>
      <c r="G212" s="60" t="str">
        <f t="shared" si="40"/>
        <v/>
      </c>
      <c r="H212" s="103" t="str">
        <f t="shared" si="49"/>
        <v/>
      </c>
      <c r="I212" s="103" t="str">
        <f t="shared" si="50"/>
        <v/>
      </c>
      <c r="J212" s="104" t="str">
        <f t="shared" si="41"/>
        <v/>
      </c>
      <c r="L212" s="107"/>
      <c r="X212" s="60" t="str">
        <f t="shared" si="51"/>
        <v/>
      </c>
      <c r="Z212" s="118"/>
      <c r="AA212" s="120"/>
      <c r="AD212" s="60" t="str">
        <f t="shared" si="42"/>
        <v/>
      </c>
      <c r="AE212" s="60" t="str">
        <f t="shared" si="43"/>
        <v/>
      </c>
      <c r="AF212" s="60" t="str">
        <f t="shared" si="44"/>
        <v/>
      </c>
      <c r="AG212" s="60" t="str">
        <f t="shared" si="45"/>
        <v/>
      </c>
      <c r="BE212" s="60" t="str">
        <f>IF(OR($A212="",$A212="Kérem válasszon!"),"",ViziPartner!$C$9)</f>
        <v/>
      </c>
      <c r="BF212" s="60" t="str">
        <f>IF(OR($A212="",$A212="Kérem válasszon!"),"",ViziPartner!$C$8)</f>
        <v/>
      </c>
      <c r="BG212" s="60" t="str">
        <f>IF(OR($A212="",$A212="Kérem válasszon!"),"",ViziPartner!$C$73)</f>
        <v/>
      </c>
      <c r="BH212" s="60" t="str">
        <f>IF(OR($A212="",$A212="Kérem válasszon!"),"",ViziPartner!$C$74)</f>
        <v/>
      </c>
      <c r="BI212" s="60" t="str">
        <f t="shared" si="46"/>
        <v/>
      </c>
      <c r="BJ212" s="60" t="str">
        <f t="shared" si="47"/>
        <v/>
      </c>
      <c r="BK212" s="60" t="str">
        <f t="shared" si="48"/>
        <v/>
      </c>
    </row>
    <row r="213" spans="4:63" ht="15.75">
      <c r="D213" s="69"/>
      <c r="F213" s="60" t="str">
        <f t="shared" si="39"/>
        <v/>
      </c>
      <c r="G213" s="60" t="str">
        <f t="shared" si="40"/>
        <v/>
      </c>
      <c r="H213" s="103" t="str">
        <f t="shared" si="49"/>
        <v/>
      </c>
      <c r="I213" s="103" t="str">
        <f t="shared" si="50"/>
        <v/>
      </c>
      <c r="J213" s="104" t="str">
        <f t="shared" si="41"/>
        <v/>
      </c>
      <c r="L213" s="107"/>
      <c r="X213" s="60" t="str">
        <f t="shared" si="51"/>
        <v/>
      </c>
      <c r="Z213" s="118"/>
      <c r="AA213" s="120"/>
      <c r="AD213" s="60" t="str">
        <f t="shared" si="42"/>
        <v/>
      </c>
      <c r="AE213" s="60" t="str">
        <f t="shared" si="43"/>
        <v/>
      </c>
      <c r="AF213" s="60" t="str">
        <f t="shared" si="44"/>
        <v/>
      </c>
      <c r="AG213" s="60" t="str">
        <f t="shared" si="45"/>
        <v/>
      </c>
      <c r="BE213" s="60" t="str">
        <f>IF(OR($A213="",$A213="Kérem válasszon!"),"",ViziPartner!$C$9)</f>
        <v/>
      </c>
      <c r="BF213" s="60" t="str">
        <f>IF(OR($A213="",$A213="Kérem válasszon!"),"",ViziPartner!$C$8)</f>
        <v/>
      </c>
      <c r="BG213" s="60" t="str">
        <f>IF(OR($A213="",$A213="Kérem válasszon!"),"",ViziPartner!$C$73)</f>
        <v/>
      </c>
      <c r="BH213" s="60" t="str">
        <f>IF(OR($A213="",$A213="Kérem válasszon!"),"",ViziPartner!$C$74)</f>
        <v/>
      </c>
      <c r="BI213" s="60" t="str">
        <f t="shared" si="46"/>
        <v/>
      </c>
      <c r="BJ213" s="60" t="str">
        <f t="shared" si="47"/>
        <v/>
      </c>
      <c r="BK213" s="60" t="str">
        <f t="shared" si="48"/>
        <v/>
      </c>
    </row>
    <row r="214" spans="4:63" ht="15.75">
      <c r="D214" s="69"/>
      <c r="F214" s="60" t="str">
        <f t="shared" si="39"/>
        <v/>
      </c>
      <c r="G214" s="60" t="str">
        <f t="shared" si="40"/>
        <v/>
      </c>
      <c r="H214" s="103" t="str">
        <f t="shared" si="49"/>
        <v/>
      </c>
      <c r="I214" s="103" t="str">
        <f t="shared" si="50"/>
        <v/>
      </c>
      <c r="J214" s="104" t="str">
        <f t="shared" si="41"/>
        <v/>
      </c>
      <c r="L214" s="107"/>
      <c r="X214" s="60" t="str">
        <f t="shared" si="51"/>
        <v/>
      </c>
      <c r="Z214" s="118"/>
      <c r="AA214" s="120"/>
      <c r="AD214" s="60" t="str">
        <f t="shared" si="42"/>
        <v/>
      </c>
      <c r="AE214" s="60" t="str">
        <f t="shared" si="43"/>
        <v/>
      </c>
      <c r="AF214" s="60" t="str">
        <f t="shared" si="44"/>
        <v/>
      </c>
      <c r="AG214" s="60" t="str">
        <f t="shared" si="45"/>
        <v/>
      </c>
      <c r="BE214" s="60" t="str">
        <f>IF(OR($A214="",$A214="Kérem válasszon!"),"",ViziPartner!$C$9)</f>
        <v/>
      </c>
      <c r="BF214" s="60" t="str">
        <f>IF(OR($A214="",$A214="Kérem válasszon!"),"",ViziPartner!$C$8)</f>
        <v/>
      </c>
      <c r="BG214" s="60" t="str">
        <f>IF(OR($A214="",$A214="Kérem válasszon!"),"",ViziPartner!$C$73)</f>
        <v/>
      </c>
      <c r="BH214" s="60" t="str">
        <f>IF(OR($A214="",$A214="Kérem válasszon!"),"",ViziPartner!$C$74)</f>
        <v/>
      </c>
      <c r="BI214" s="60" t="str">
        <f t="shared" si="46"/>
        <v/>
      </c>
      <c r="BJ214" s="60" t="str">
        <f t="shared" si="47"/>
        <v/>
      </c>
      <c r="BK214" s="60" t="str">
        <f t="shared" si="48"/>
        <v/>
      </c>
    </row>
    <row r="215" spans="4:63" ht="15.75">
      <c r="D215" s="69"/>
      <c r="F215" s="60" t="str">
        <f t="shared" si="39"/>
        <v/>
      </c>
      <c r="G215" s="60" t="str">
        <f t="shared" si="40"/>
        <v/>
      </c>
      <c r="H215" s="103" t="str">
        <f t="shared" si="49"/>
        <v/>
      </c>
      <c r="I215" s="103" t="str">
        <f t="shared" si="50"/>
        <v/>
      </c>
      <c r="J215" s="104" t="str">
        <f t="shared" si="41"/>
        <v/>
      </c>
      <c r="L215" s="107"/>
      <c r="X215" s="60" t="str">
        <f t="shared" si="51"/>
        <v/>
      </c>
      <c r="Z215" s="118"/>
      <c r="AA215" s="120"/>
      <c r="AD215" s="60" t="str">
        <f t="shared" si="42"/>
        <v/>
      </c>
      <c r="AE215" s="60" t="str">
        <f t="shared" si="43"/>
        <v/>
      </c>
      <c r="AF215" s="60" t="str">
        <f t="shared" si="44"/>
        <v/>
      </c>
      <c r="AG215" s="60" t="str">
        <f t="shared" si="45"/>
        <v/>
      </c>
      <c r="BE215" s="60" t="str">
        <f>IF(OR($A215="",$A215="Kérem válasszon!"),"",ViziPartner!$C$9)</f>
        <v/>
      </c>
      <c r="BF215" s="60" t="str">
        <f>IF(OR($A215="",$A215="Kérem válasszon!"),"",ViziPartner!$C$8)</f>
        <v/>
      </c>
      <c r="BG215" s="60" t="str">
        <f>IF(OR($A215="",$A215="Kérem válasszon!"),"",ViziPartner!$C$73)</f>
        <v/>
      </c>
      <c r="BH215" s="60" t="str">
        <f>IF(OR($A215="",$A215="Kérem válasszon!"),"",ViziPartner!$C$74)</f>
        <v/>
      </c>
      <c r="BI215" s="60" t="str">
        <f t="shared" si="46"/>
        <v/>
      </c>
      <c r="BJ215" s="60" t="str">
        <f t="shared" si="47"/>
        <v/>
      </c>
      <c r="BK215" s="60" t="str">
        <f t="shared" si="48"/>
        <v/>
      </c>
    </row>
    <row r="216" spans="4:63" ht="15.75">
      <c r="D216" s="69"/>
      <c r="F216" s="60" t="str">
        <f t="shared" si="39"/>
        <v/>
      </c>
      <c r="G216" s="60" t="str">
        <f t="shared" si="40"/>
        <v/>
      </c>
      <c r="H216" s="103" t="str">
        <f t="shared" si="49"/>
        <v/>
      </c>
      <c r="I216" s="103" t="str">
        <f t="shared" si="50"/>
        <v/>
      </c>
      <c r="J216" s="104" t="str">
        <f t="shared" si="41"/>
        <v/>
      </c>
      <c r="L216" s="107"/>
      <c r="X216" s="60" t="str">
        <f t="shared" si="51"/>
        <v/>
      </c>
      <c r="Z216" s="118"/>
      <c r="AA216" s="120"/>
      <c r="AD216" s="60" t="str">
        <f t="shared" si="42"/>
        <v/>
      </c>
      <c r="AE216" s="60" t="str">
        <f t="shared" si="43"/>
        <v/>
      </c>
      <c r="AF216" s="60" t="str">
        <f t="shared" si="44"/>
        <v/>
      </c>
      <c r="AG216" s="60" t="str">
        <f t="shared" si="45"/>
        <v/>
      </c>
      <c r="BE216" s="60" t="str">
        <f>IF(OR($A216="",$A216="Kérem válasszon!"),"",ViziPartner!$C$9)</f>
        <v/>
      </c>
      <c r="BF216" s="60" t="str">
        <f>IF(OR($A216="",$A216="Kérem válasszon!"),"",ViziPartner!$C$8)</f>
        <v/>
      </c>
      <c r="BG216" s="60" t="str">
        <f>IF(OR($A216="",$A216="Kérem válasszon!"),"",ViziPartner!$C$73)</f>
        <v/>
      </c>
      <c r="BH216" s="60" t="str">
        <f>IF(OR($A216="",$A216="Kérem válasszon!"),"",ViziPartner!$C$74)</f>
        <v/>
      </c>
      <c r="BI216" s="60" t="str">
        <f t="shared" si="46"/>
        <v/>
      </c>
      <c r="BJ216" s="60" t="str">
        <f t="shared" si="47"/>
        <v/>
      </c>
      <c r="BK216" s="60" t="str">
        <f t="shared" si="48"/>
        <v/>
      </c>
    </row>
    <row r="217" spans="4:63" ht="15.75">
      <c r="D217" s="69"/>
      <c r="F217" s="60" t="str">
        <f t="shared" si="39"/>
        <v/>
      </c>
      <c r="G217" s="60" t="str">
        <f t="shared" si="40"/>
        <v/>
      </c>
      <c r="H217" s="103" t="str">
        <f t="shared" si="49"/>
        <v/>
      </c>
      <c r="I217" s="103" t="str">
        <f t="shared" si="50"/>
        <v/>
      </c>
      <c r="J217" s="104" t="str">
        <f t="shared" si="41"/>
        <v/>
      </c>
      <c r="L217" s="107"/>
      <c r="X217" s="60" t="str">
        <f t="shared" si="51"/>
        <v/>
      </c>
      <c r="Z217" s="118"/>
      <c r="AA217" s="120"/>
      <c r="AD217" s="60" t="str">
        <f t="shared" si="42"/>
        <v/>
      </c>
      <c r="AE217" s="60" t="str">
        <f t="shared" si="43"/>
        <v/>
      </c>
      <c r="AF217" s="60" t="str">
        <f t="shared" si="44"/>
        <v/>
      </c>
      <c r="AG217" s="60" t="str">
        <f t="shared" si="45"/>
        <v/>
      </c>
      <c r="BE217" s="60" t="str">
        <f>IF(OR($A217="",$A217="Kérem válasszon!"),"",ViziPartner!$C$9)</f>
        <v/>
      </c>
      <c r="BF217" s="60" t="str">
        <f>IF(OR($A217="",$A217="Kérem válasszon!"),"",ViziPartner!$C$8)</f>
        <v/>
      </c>
      <c r="BG217" s="60" t="str">
        <f>IF(OR($A217="",$A217="Kérem válasszon!"),"",ViziPartner!$C$73)</f>
        <v/>
      </c>
      <c r="BH217" s="60" t="str">
        <f>IF(OR($A217="",$A217="Kérem válasszon!"),"",ViziPartner!$C$74)</f>
        <v/>
      </c>
      <c r="BI217" s="60" t="str">
        <f t="shared" si="46"/>
        <v/>
      </c>
      <c r="BJ217" s="60" t="str">
        <f t="shared" si="47"/>
        <v/>
      </c>
      <c r="BK217" s="60" t="str">
        <f t="shared" si="48"/>
        <v/>
      </c>
    </row>
    <row r="218" spans="4:63" ht="15.75">
      <c r="D218" s="69"/>
      <c r="F218" s="60" t="str">
        <f t="shared" si="39"/>
        <v/>
      </c>
      <c r="G218" s="60" t="str">
        <f t="shared" si="40"/>
        <v/>
      </c>
      <c r="H218" s="103" t="str">
        <f t="shared" si="49"/>
        <v/>
      </c>
      <c r="I218" s="103" t="str">
        <f t="shared" si="50"/>
        <v/>
      </c>
      <c r="J218" s="104" t="str">
        <f t="shared" si="41"/>
        <v/>
      </c>
      <c r="L218" s="107"/>
      <c r="X218" s="60" t="str">
        <f t="shared" si="51"/>
        <v/>
      </c>
      <c r="Z218" s="118"/>
      <c r="AA218" s="120"/>
      <c r="AD218" s="60" t="str">
        <f t="shared" si="42"/>
        <v/>
      </c>
      <c r="AE218" s="60" t="str">
        <f t="shared" si="43"/>
        <v/>
      </c>
      <c r="AF218" s="60" t="str">
        <f t="shared" si="44"/>
        <v/>
      </c>
      <c r="AG218" s="60" t="str">
        <f t="shared" si="45"/>
        <v/>
      </c>
      <c r="BE218" s="60" t="str">
        <f>IF(OR($A218="",$A218="Kérem válasszon!"),"",ViziPartner!$C$9)</f>
        <v/>
      </c>
      <c r="BF218" s="60" t="str">
        <f>IF(OR($A218="",$A218="Kérem válasszon!"),"",ViziPartner!$C$8)</f>
        <v/>
      </c>
      <c r="BG218" s="60" t="str">
        <f>IF(OR($A218="",$A218="Kérem válasszon!"),"",ViziPartner!$C$73)</f>
        <v/>
      </c>
      <c r="BH218" s="60" t="str">
        <f>IF(OR($A218="",$A218="Kérem válasszon!"),"",ViziPartner!$C$74)</f>
        <v/>
      </c>
      <c r="BI218" s="60" t="str">
        <f t="shared" si="46"/>
        <v/>
      </c>
      <c r="BJ218" s="60" t="str">
        <f t="shared" si="47"/>
        <v/>
      </c>
      <c r="BK218" s="60" t="str">
        <f t="shared" si="48"/>
        <v/>
      </c>
    </row>
    <row r="219" spans="4:63" ht="15.75">
      <c r="D219" s="69"/>
      <c r="F219" s="60" t="str">
        <f t="shared" si="39"/>
        <v/>
      </c>
      <c r="G219" s="60" t="str">
        <f t="shared" si="40"/>
        <v/>
      </c>
      <c r="H219" s="103" t="str">
        <f t="shared" si="49"/>
        <v/>
      </c>
      <c r="I219" s="103" t="str">
        <f t="shared" si="50"/>
        <v/>
      </c>
      <c r="J219" s="104" t="str">
        <f t="shared" si="41"/>
        <v/>
      </c>
      <c r="L219" s="107"/>
      <c r="X219" s="60" t="str">
        <f t="shared" si="51"/>
        <v/>
      </c>
      <c r="Z219" s="118"/>
      <c r="AA219" s="120"/>
      <c r="AD219" s="60" t="str">
        <f t="shared" si="42"/>
        <v/>
      </c>
      <c r="AE219" s="60" t="str">
        <f t="shared" si="43"/>
        <v/>
      </c>
      <c r="AF219" s="60" t="str">
        <f t="shared" si="44"/>
        <v/>
      </c>
      <c r="AG219" s="60" t="str">
        <f t="shared" si="45"/>
        <v/>
      </c>
      <c r="BE219" s="60" t="str">
        <f>IF(OR($A219="",$A219="Kérem válasszon!"),"",ViziPartner!$C$9)</f>
        <v/>
      </c>
      <c r="BF219" s="60" t="str">
        <f>IF(OR($A219="",$A219="Kérem válasszon!"),"",ViziPartner!$C$8)</f>
        <v/>
      </c>
      <c r="BG219" s="60" t="str">
        <f>IF(OR($A219="",$A219="Kérem válasszon!"),"",ViziPartner!$C$73)</f>
        <v/>
      </c>
      <c r="BH219" s="60" t="str">
        <f>IF(OR($A219="",$A219="Kérem válasszon!"),"",ViziPartner!$C$74)</f>
        <v/>
      </c>
      <c r="BI219" s="60" t="str">
        <f t="shared" si="46"/>
        <v/>
      </c>
      <c r="BJ219" s="60" t="str">
        <f t="shared" si="47"/>
        <v/>
      </c>
      <c r="BK219" s="60" t="str">
        <f t="shared" si="48"/>
        <v/>
      </c>
    </row>
    <row r="220" spans="4:63" ht="15.75">
      <c r="D220" s="69"/>
      <c r="F220" s="60" t="str">
        <f t="shared" si="39"/>
        <v/>
      </c>
      <c r="G220" s="60" t="str">
        <f t="shared" si="40"/>
        <v/>
      </c>
      <c r="H220" s="103" t="str">
        <f t="shared" si="49"/>
        <v/>
      </c>
      <c r="I220" s="103" t="str">
        <f t="shared" si="50"/>
        <v/>
      </c>
      <c r="J220" s="104" t="str">
        <f t="shared" si="41"/>
        <v/>
      </c>
      <c r="L220" s="107"/>
      <c r="X220" s="60" t="str">
        <f t="shared" si="51"/>
        <v/>
      </c>
      <c r="Z220" s="118"/>
      <c r="AA220" s="120"/>
      <c r="AD220" s="60" t="str">
        <f t="shared" si="42"/>
        <v/>
      </c>
      <c r="AE220" s="60" t="str">
        <f t="shared" si="43"/>
        <v/>
      </c>
      <c r="AF220" s="60" t="str">
        <f t="shared" si="44"/>
        <v/>
      </c>
      <c r="AG220" s="60" t="str">
        <f t="shared" si="45"/>
        <v/>
      </c>
      <c r="BE220" s="60" t="str">
        <f>IF(OR($A220="",$A220="Kérem válasszon!"),"",ViziPartner!$C$9)</f>
        <v/>
      </c>
      <c r="BF220" s="60" t="str">
        <f>IF(OR($A220="",$A220="Kérem válasszon!"),"",ViziPartner!$C$8)</f>
        <v/>
      </c>
      <c r="BG220" s="60" t="str">
        <f>IF(OR($A220="",$A220="Kérem válasszon!"),"",ViziPartner!$C$73)</f>
        <v/>
      </c>
      <c r="BH220" s="60" t="str">
        <f>IF(OR($A220="",$A220="Kérem válasszon!"),"",ViziPartner!$C$74)</f>
        <v/>
      </c>
      <c r="BI220" s="60" t="str">
        <f t="shared" si="46"/>
        <v/>
      </c>
      <c r="BJ220" s="60" t="str">
        <f t="shared" si="47"/>
        <v/>
      </c>
      <c r="BK220" s="60" t="str">
        <f t="shared" si="48"/>
        <v/>
      </c>
    </row>
    <row r="221" spans="4:63" ht="15.75">
      <c r="D221" s="69"/>
      <c r="F221" s="60" t="str">
        <f t="shared" si="39"/>
        <v/>
      </c>
      <c r="G221" s="60" t="str">
        <f t="shared" si="40"/>
        <v/>
      </c>
      <c r="H221" s="103" t="str">
        <f t="shared" si="49"/>
        <v/>
      </c>
      <c r="I221" s="103" t="str">
        <f t="shared" si="50"/>
        <v/>
      </c>
      <c r="J221" s="104" t="str">
        <f t="shared" si="41"/>
        <v/>
      </c>
      <c r="L221" s="107"/>
      <c r="X221" s="60" t="str">
        <f t="shared" si="51"/>
        <v/>
      </c>
      <c r="Z221" s="118"/>
      <c r="AA221" s="120"/>
      <c r="AD221" s="60" t="str">
        <f t="shared" si="42"/>
        <v/>
      </c>
      <c r="AE221" s="60" t="str">
        <f t="shared" si="43"/>
        <v/>
      </c>
      <c r="AF221" s="60" t="str">
        <f t="shared" si="44"/>
        <v/>
      </c>
      <c r="AG221" s="60" t="str">
        <f t="shared" si="45"/>
        <v/>
      </c>
      <c r="BE221" s="60" t="str">
        <f>IF(OR($A221="",$A221="Kérem válasszon!"),"",ViziPartner!$C$9)</f>
        <v/>
      </c>
      <c r="BF221" s="60" t="str">
        <f>IF(OR($A221="",$A221="Kérem válasszon!"),"",ViziPartner!$C$8)</f>
        <v/>
      </c>
      <c r="BG221" s="60" t="str">
        <f>IF(OR($A221="",$A221="Kérem válasszon!"),"",ViziPartner!$C$73)</f>
        <v/>
      </c>
      <c r="BH221" s="60" t="str">
        <f>IF(OR($A221="",$A221="Kérem válasszon!"),"",ViziPartner!$C$74)</f>
        <v/>
      </c>
      <c r="BI221" s="60" t="str">
        <f t="shared" si="46"/>
        <v/>
      </c>
      <c r="BJ221" s="60" t="str">
        <f t="shared" si="47"/>
        <v/>
      </c>
      <c r="BK221" s="60" t="str">
        <f t="shared" si="48"/>
        <v/>
      </c>
    </row>
    <row r="222" spans="4:63" ht="15.75">
      <c r="D222" s="69"/>
      <c r="F222" s="60" t="str">
        <f t="shared" si="39"/>
        <v/>
      </c>
      <c r="G222" s="60" t="str">
        <f t="shared" si="40"/>
        <v/>
      </c>
      <c r="H222" s="103" t="str">
        <f t="shared" si="49"/>
        <v/>
      </c>
      <c r="I222" s="103" t="str">
        <f t="shared" si="50"/>
        <v/>
      </c>
      <c r="J222" s="104" t="str">
        <f t="shared" si="41"/>
        <v/>
      </c>
      <c r="L222" s="107"/>
      <c r="X222" s="60" t="str">
        <f t="shared" si="51"/>
        <v/>
      </c>
      <c r="Z222" s="118"/>
      <c r="AA222" s="120"/>
      <c r="AD222" s="60" t="str">
        <f t="shared" si="42"/>
        <v/>
      </c>
      <c r="AE222" s="60" t="str">
        <f t="shared" si="43"/>
        <v/>
      </c>
      <c r="AF222" s="60" t="str">
        <f t="shared" si="44"/>
        <v/>
      </c>
      <c r="AG222" s="60" t="str">
        <f t="shared" si="45"/>
        <v/>
      </c>
      <c r="BE222" s="60" t="str">
        <f>IF(OR($A222="",$A222="Kérem válasszon!"),"",ViziPartner!$C$9)</f>
        <v/>
      </c>
      <c r="BF222" s="60" t="str">
        <f>IF(OR($A222="",$A222="Kérem válasszon!"),"",ViziPartner!$C$8)</f>
        <v/>
      </c>
      <c r="BG222" s="60" t="str">
        <f>IF(OR($A222="",$A222="Kérem válasszon!"),"",ViziPartner!$C$73)</f>
        <v/>
      </c>
      <c r="BH222" s="60" t="str">
        <f>IF(OR($A222="",$A222="Kérem válasszon!"),"",ViziPartner!$C$74)</f>
        <v/>
      </c>
      <c r="BI222" s="60" t="str">
        <f t="shared" si="46"/>
        <v/>
      </c>
      <c r="BJ222" s="60" t="str">
        <f t="shared" si="47"/>
        <v/>
      </c>
      <c r="BK222" s="60" t="str">
        <f t="shared" si="48"/>
        <v/>
      </c>
    </row>
    <row r="223" spans="4:63" ht="15.75">
      <c r="D223" s="69"/>
      <c r="F223" s="60" t="str">
        <f t="shared" si="39"/>
        <v/>
      </c>
      <c r="G223" s="60" t="str">
        <f t="shared" si="40"/>
        <v/>
      </c>
      <c r="H223" s="103" t="str">
        <f t="shared" si="49"/>
        <v/>
      </c>
      <c r="I223" s="103" t="str">
        <f t="shared" si="50"/>
        <v/>
      </c>
      <c r="J223" s="104" t="str">
        <f t="shared" si="41"/>
        <v/>
      </c>
      <c r="L223" s="107"/>
      <c r="X223" s="60" t="str">
        <f t="shared" si="51"/>
        <v/>
      </c>
      <c r="Z223" s="118"/>
      <c r="AA223" s="120"/>
      <c r="AD223" s="60" t="str">
        <f t="shared" si="42"/>
        <v/>
      </c>
      <c r="AE223" s="60" t="str">
        <f t="shared" si="43"/>
        <v/>
      </c>
      <c r="AF223" s="60" t="str">
        <f t="shared" si="44"/>
        <v/>
      </c>
      <c r="AG223" s="60" t="str">
        <f t="shared" si="45"/>
        <v/>
      </c>
      <c r="BE223" s="60" t="str">
        <f>IF(OR($A223="",$A223="Kérem válasszon!"),"",ViziPartner!$C$9)</f>
        <v/>
      </c>
      <c r="BF223" s="60" t="str">
        <f>IF(OR($A223="",$A223="Kérem válasszon!"),"",ViziPartner!$C$8)</f>
        <v/>
      </c>
      <c r="BG223" s="60" t="str">
        <f>IF(OR($A223="",$A223="Kérem válasszon!"),"",ViziPartner!$C$73)</f>
        <v/>
      </c>
      <c r="BH223" s="60" t="str">
        <f>IF(OR($A223="",$A223="Kérem válasszon!"),"",ViziPartner!$C$74)</f>
        <v/>
      </c>
      <c r="BI223" s="60" t="str">
        <f t="shared" si="46"/>
        <v/>
      </c>
      <c r="BJ223" s="60" t="str">
        <f t="shared" si="47"/>
        <v/>
      </c>
      <c r="BK223" s="60" t="str">
        <f t="shared" si="48"/>
        <v/>
      </c>
    </row>
    <row r="224" spans="4:63" ht="15.75">
      <c r="D224" s="69"/>
      <c r="F224" s="60" t="str">
        <f t="shared" si="39"/>
        <v/>
      </c>
      <c r="G224" s="60" t="str">
        <f t="shared" si="40"/>
        <v/>
      </c>
      <c r="H224" s="103" t="str">
        <f t="shared" si="49"/>
        <v/>
      </c>
      <c r="I224" s="103" t="str">
        <f t="shared" si="50"/>
        <v/>
      </c>
      <c r="J224" s="104" t="str">
        <f t="shared" si="41"/>
        <v/>
      </c>
      <c r="L224" s="107"/>
      <c r="X224" s="60" t="str">
        <f t="shared" si="51"/>
        <v/>
      </c>
      <c r="Z224" s="118"/>
      <c r="AA224" s="120"/>
      <c r="AD224" s="60" t="str">
        <f t="shared" si="42"/>
        <v/>
      </c>
      <c r="AE224" s="60" t="str">
        <f t="shared" si="43"/>
        <v/>
      </c>
      <c r="AF224" s="60" t="str">
        <f t="shared" si="44"/>
        <v/>
      </c>
      <c r="AG224" s="60" t="str">
        <f t="shared" si="45"/>
        <v/>
      </c>
      <c r="BE224" s="60" t="str">
        <f>IF(OR($A224="",$A224="Kérem válasszon!"),"",ViziPartner!$C$9)</f>
        <v/>
      </c>
      <c r="BF224" s="60" t="str">
        <f>IF(OR($A224="",$A224="Kérem válasszon!"),"",ViziPartner!$C$8)</f>
        <v/>
      </c>
      <c r="BG224" s="60" t="str">
        <f>IF(OR($A224="",$A224="Kérem válasszon!"),"",ViziPartner!$C$73)</f>
        <v/>
      </c>
      <c r="BH224" s="60" t="str">
        <f>IF(OR($A224="",$A224="Kérem válasszon!"),"",ViziPartner!$C$74)</f>
        <v/>
      </c>
      <c r="BI224" s="60" t="str">
        <f t="shared" si="46"/>
        <v/>
      </c>
      <c r="BJ224" s="60" t="str">
        <f t="shared" si="47"/>
        <v/>
      </c>
      <c r="BK224" s="60" t="str">
        <f t="shared" si="48"/>
        <v/>
      </c>
    </row>
    <row r="225" spans="4:63" ht="15.75">
      <c r="D225" s="69"/>
      <c r="F225" s="60" t="str">
        <f t="shared" si="39"/>
        <v/>
      </c>
      <c r="G225" s="60" t="str">
        <f t="shared" si="40"/>
        <v/>
      </c>
      <c r="H225" s="103" t="str">
        <f t="shared" si="49"/>
        <v/>
      </c>
      <c r="I225" s="103" t="str">
        <f t="shared" si="50"/>
        <v/>
      </c>
      <c r="J225" s="104" t="str">
        <f t="shared" si="41"/>
        <v/>
      </c>
      <c r="L225" s="107"/>
      <c r="X225" s="60" t="str">
        <f t="shared" si="51"/>
        <v/>
      </c>
      <c r="Z225" s="118"/>
      <c r="AA225" s="120"/>
      <c r="AD225" s="60" t="str">
        <f t="shared" si="42"/>
        <v/>
      </c>
      <c r="AE225" s="60" t="str">
        <f t="shared" si="43"/>
        <v/>
      </c>
      <c r="AF225" s="60" t="str">
        <f t="shared" si="44"/>
        <v/>
      </c>
      <c r="AG225" s="60" t="str">
        <f t="shared" si="45"/>
        <v/>
      </c>
      <c r="BE225" s="60" t="str">
        <f>IF(OR($A225="",$A225="Kérem válasszon!"),"",ViziPartner!$C$9)</f>
        <v/>
      </c>
      <c r="BF225" s="60" t="str">
        <f>IF(OR($A225="",$A225="Kérem válasszon!"),"",ViziPartner!$C$8)</f>
        <v/>
      </c>
      <c r="BG225" s="60" t="str">
        <f>IF(OR($A225="",$A225="Kérem válasszon!"),"",ViziPartner!$C$73)</f>
        <v/>
      </c>
      <c r="BH225" s="60" t="str">
        <f>IF(OR($A225="",$A225="Kérem válasszon!"),"",ViziPartner!$C$74)</f>
        <v/>
      </c>
      <c r="BI225" s="60" t="str">
        <f t="shared" si="46"/>
        <v/>
      </c>
      <c r="BJ225" s="60" t="str">
        <f t="shared" si="47"/>
        <v/>
      </c>
      <c r="BK225" s="60" t="str">
        <f t="shared" si="48"/>
        <v/>
      </c>
    </row>
    <row r="226" spans="4:63" ht="15.75">
      <c r="D226" s="69"/>
      <c r="F226" s="60" t="str">
        <f t="shared" si="39"/>
        <v/>
      </c>
      <c r="G226" s="60" t="str">
        <f t="shared" si="40"/>
        <v/>
      </c>
      <c r="H226" s="103" t="str">
        <f t="shared" si="49"/>
        <v/>
      </c>
      <c r="I226" s="103" t="str">
        <f t="shared" si="50"/>
        <v/>
      </c>
      <c r="J226" s="104" t="str">
        <f t="shared" si="41"/>
        <v/>
      </c>
      <c r="L226" s="107"/>
      <c r="X226" s="60" t="str">
        <f t="shared" si="51"/>
        <v/>
      </c>
      <c r="Z226" s="118"/>
      <c r="AA226" s="120"/>
      <c r="AD226" s="60" t="str">
        <f t="shared" si="42"/>
        <v/>
      </c>
      <c r="AE226" s="60" t="str">
        <f t="shared" si="43"/>
        <v/>
      </c>
      <c r="AF226" s="60" t="str">
        <f t="shared" si="44"/>
        <v/>
      </c>
      <c r="AG226" s="60" t="str">
        <f t="shared" si="45"/>
        <v/>
      </c>
      <c r="BE226" s="60" t="str">
        <f>IF(OR($A226="",$A226="Kérem válasszon!"),"",ViziPartner!$C$9)</f>
        <v/>
      </c>
      <c r="BF226" s="60" t="str">
        <f>IF(OR($A226="",$A226="Kérem válasszon!"),"",ViziPartner!$C$8)</f>
        <v/>
      </c>
      <c r="BG226" s="60" t="str">
        <f>IF(OR($A226="",$A226="Kérem válasszon!"),"",ViziPartner!$C$73)</f>
        <v/>
      </c>
      <c r="BH226" s="60" t="str">
        <f>IF(OR($A226="",$A226="Kérem válasszon!"),"",ViziPartner!$C$74)</f>
        <v/>
      </c>
      <c r="BI226" s="60" t="str">
        <f t="shared" si="46"/>
        <v/>
      </c>
      <c r="BJ226" s="60" t="str">
        <f t="shared" si="47"/>
        <v/>
      </c>
      <c r="BK226" s="60" t="str">
        <f t="shared" si="48"/>
        <v/>
      </c>
    </row>
    <row r="227" spans="4:63" ht="15.75">
      <c r="D227" s="69"/>
      <c r="F227" s="60" t="str">
        <f t="shared" si="39"/>
        <v/>
      </c>
      <c r="G227" s="60" t="str">
        <f t="shared" si="40"/>
        <v/>
      </c>
      <c r="H227" s="103" t="str">
        <f t="shared" si="49"/>
        <v/>
      </c>
      <c r="I227" s="103" t="str">
        <f t="shared" si="50"/>
        <v/>
      </c>
      <c r="J227" s="104" t="str">
        <f t="shared" si="41"/>
        <v/>
      </c>
      <c r="L227" s="107"/>
      <c r="X227" s="60" t="str">
        <f t="shared" si="51"/>
        <v/>
      </c>
      <c r="Z227" s="118"/>
      <c r="AA227" s="120"/>
      <c r="AD227" s="60" t="str">
        <f t="shared" si="42"/>
        <v/>
      </c>
      <c r="AE227" s="60" t="str">
        <f t="shared" si="43"/>
        <v/>
      </c>
      <c r="AF227" s="60" t="str">
        <f t="shared" si="44"/>
        <v/>
      </c>
      <c r="AG227" s="60" t="str">
        <f t="shared" si="45"/>
        <v/>
      </c>
      <c r="BE227" s="60" t="str">
        <f>IF(OR($A227="",$A227="Kérem válasszon!"),"",ViziPartner!$C$9)</f>
        <v/>
      </c>
      <c r="BF227" s="60" t="str">
        <f>IF(OR($A227="",$A227="Kérem válasszon!"),"",ViziPartner!$C$8)</f>
        <v/>
      </c>
      <c r="BG227" s="60" t="str">
        <f>IF(OR($A227="",$A227="Kérem válasszon!"),"",ViziPartner!$C$73)</f>
        <v/>
      </c>
      <c r="BH227" s="60" t="str">
        <f>IF(OR($A227="",$A227="Kérem válasszon!"),"",ViziPartner!$C$74)</f>
        <v/>
      </c>
      <c r="BI227" s="60" t="str">
        <f t="shared" si="46"/>
        <v/>
      </c>
      <c r="BJ227" s="60" t="str">
        <f t="shared" si="47"/>
        <v/>
      </c>
      <c r="BK227" s="60" t="str">
        <f t="shared" si="48"/>
        <v/>
      </c>
    </row>
    <row r="228" spans="4:63" ht="15.75">
      <c r="D228" s="69"/>
      <c r="F228" s="60" t="str">
        <f t="shared" si="39"/>
        <v/>
      </c>
      <c r="G228" s="60" t="str">
        <f t="shared" si="40"/>
        <v/>
      </c>
      <c r="H228" s="103" t="str">
        <f t="shared" si="49"/>
        <v/>
      </c>
      <c r="I228" s="103" t="str">
        <f t="shared" si="50"/>
        <v/>
      </c>
      <c r="J228" s="104" t="str">
        <f t="shared" si="41"/>
        <v/>
      </c>
      <c r="L228" s="107"/>
      <c r="X228" s="60" t="str">
        <f t="shared" si="51"/>
        <v/>
      </c>
      <c r="Z228" s="118"/>
      <c r="AA228" s="120"/>
      <c r="AD228" s="60" t="str">
        <f t="shared" si="42"/>
        <v/>
      </c>
      <c r="AE228" s="60" t="str">
        <f t="shared" si="43"/>
        <v/>
      </c>
      <c r="AF228" s="60" t="str">
        <f t="shared" si="44"/>
        <v/>
      </c>
      <c r="AG228" s="60" t="str">
        <f t="shared" si="45"/>
        <v/>
      </c>
      <c r="BE228" s="60" t="str">
        <f>IF(OR($A228="",$A228="Kérem válasszon!"),"",ViziPartner!$C$9)</f>
        <v/>
      </c>
      <c r="BF228" s="60" t="str">
        <f>IF(OR($A228="",$A228="Kérem válasszon!"),"",ViziPartner!$C$8)</f>
        <v/>
      </c>
      <c r="BG228" s="60" t="str">
        <f>IF(OR($A228="",$A228="Kérem válasszon!"),"",ViziPartner!$C$73)</f>
        <v/>
      </c>
      <c r="BH228" s="60" t="str">
        <f>IF(OR($A228="",$A228="Kérem válasszon!"),"",ViziPartner!$C$74)</f>
        <v/>
      </c>
      <c r="BI228" s="60" t="str">
        <f t="shared" si="46"/>
        <v/>
      </c>
      <c r="BJ228" s="60" t="str">
        <f t="shared" si="47"/>
        <v/>
      </c>
      <c r="BK228" s="60" t="str">
        <f t="shared" si="48"/>
        <v/>
      </c>
    </row>
    <row r="229" spans="4:63" ht="15.75">
      <c r="D229" s="69"/>
      <c r="F229" s="60" t="str">
        <f t="shared" si="39"/>
        <v/>
      </c>
      <c r="G229" s="60" t="str">
        <f t="shared" si="40"/>
        <v/>
      </c>
      <c r="H229" s="103" t="str">
        <f t="shared" si="49"/>
        <v/>
      </c>
      <c r="I229" s="103" t="str">
        <f t="shared" si="50"/>
        <v/>
      </c>
      <c r="J229" s="104" t="str">
        <f t="shared" si="41"/>
        <v/>
      </c>
      <c r="L229" s="107"/>
      <c r="X229" s="60" t="str">
        <f t="shared" si="51"/>
        <v/>
      </c>
      <c r="Z229" s="118"/>
      <c r="AA229" s="120"/>
      <c r="AD229" s="60" t="str">
        <f t="shared" si="42"/>
        <v/>
      </c>
      <c r="AE229" s="60" t="str">
        <f t="shared" si="43"/>
        <v/>
      </c>
      <c r="AF229" s="60" t="str">
        <f t="shared" si="44"/>
        <v/>
      </c>
      <c r="AG229" s="60" t="str">
        <f t="shared" si="45"/>
        <v/>
      </c>
      <c r="BE229" s="60" t="str">
        <f>IF(OR($A229="",$A229="Kérem válasszon!"),"",ViziPartner!$C$9)</f>
        <v/>
      </c>
      <c r="BF229" s="60" t="str">
        <f>IF(OR($A229="",$A229="Kérem válasszon!"),"",ViziPartner!$C$8)</f>
        <v/>
      </c>
      <c r="BG229" s="60" t="str">
        <f>IF(OR($A229="",$A229="Kérem válasszon!"),"",ViziPartner!$C$73)</f>
        <v/>
      </c>
      <c r="BH229" s="60" t="str">
        <f>IF(OR($A229="",$A229="Kérem válasszon!"),"",ViziPartner!$C$74)</f>
        <v/>
      </c>
      <c r="BI229" s="60" t="str">
        <f t="shared" si="46"/>
        <v/>
      </c>
      <c r="BJ229" s="60" t="str">
        <f t="shared" si="47"/>
        <v/>
      </c>
      <c r="BK229" s="60" t="str">
        <f t="shared" si="48"/>
        <v/>
      </c>
    </row>
    <row r="230" spans="4:63" ht="15.75">
      <c r="D230" s="69"/>
      <c r="F230" s="60" t="str">
        <f t="shared" si="39"/>
        <v/>
      </c>
      <c r="G230" s="60" t="str">
        <f t="shared" si="40"/>
        <v/>
      </c>
      <c r="H230" s="103" t="str">
        <f t="shared" si="49"/>
        <v/>
      </c>
      <c r="I230" s="103" t="str">
        <f t="shared" si="50"/>
        <v/>
      </c>
      <c r="J230" s="104" t="str">
        <f t="shared" si="41"/>
        <v/>
      </c>
      <c r="L230" s="107"/>
      <c r="X230" s="60" t="str">
        <f t="shared" si="51"/>
        <v/>
      </c>
      <c r="Z230" s="118"/>
      <c r="AA230" s="120"/>
      <c r="AD230" s="60" t="str">
        <f t="shared" si="42"/>
        <v/>
      </c>
      <c r="AE230" s="60" t="str">
        <f t="shared" si="43"/>
        <v/>
      </c>
      <c r="AF230" s="60" t="str">
        <f t="shared" si="44"/>
        <v/>
      </c>
      <c r="AG230" s="60" t="str">
        <f t="shared" si="45"/>
        <v/>
      </c>
      <c r="BE230" s="60" t="str">
        <f>IF(OR($A230="",$A230="Kérem válasszon!"),"",ViziPartner!$C$9)</f>
        <v/>
      </c>
      <c r="BF230" s="60" t="str">
        <f>IF(OR($A230="",$A230="Kérem válasszon!"),"",ViziPartner!$C$8)</f>
        <v/>
      </c>
      <c r="BG230" s="60" t="str">
        <f>IF(OR($A230="",$A230="Kérem válasszon!"),"",ViziPartner!$C$73)</f>
        <v/>
      </c>
      <c r="BH230" s="60" t="str">
        <f>IF(OR($A230="",$A230="Kérem válasszon!"),"",ViziPartner!$C$74)</f>
        <v/>
      </c>
      <c r="BI230" s="60" t="str">
        <f t="shared" si="46"/>
        <v/>
      </c>
      <c r="BJ230" s="60" t="str">
        <f t="shared" si="47"/>
        <v/>
      </c>
      <c r="BK230" s="60" t="str">
        <f t="shared" si="48"/>
        <v/>
      </c>
    </row>
    <row r="231" spans="4:63" ht="15.75">
      <c r="D231" s="69"/>
      <c r="F231" s="60" t="str">
        <f t="shared" si="39"/>
        <v/>
      </c>
      <c r="G231" s="60" t="str">
        <f t="shared" si="40"/>
        <v/>
      </c>
      <c r="H231" s="103" t="str">
        <f t="shared" si="49"/>
        <v/>
      </c>
      <c r="I231" s="103" t="str">
        <f t="shared" si="50"/>
        <v/>
      </c>
      <c r="J231" s="104" t="str">
        <f t="shared" si="41"/>
        <v/>
      </c>
      <c r="L231" s="107"/>
      <c r="X231" s="60" t="str">
        <f t="shared" si="51"/>
        <v/>
      </c>
      <c r="Z231" s="118"/>
      <c r="AA231" s="120"/>
      <c r="AD231" s="60" t="str">
        <f t="shared" si="42"/>
        <v/>
      </c>
      <c r="AE231" s="60" t="str">
        <f t="shared" si="43"/>
        <v/>
      </c>
      <c r="AF231" s="60" t="str">
        <f t="shared" si="44"/>
        <v/>
      </c>
      <c r="AG231" s="60" t="str">
        <f t="shared" si="45"/>
        <v/>
      </c>
      <c r="BE231" s="60" t="str">
        <f>IF(OR($A231="",$A231="Kérem válasszon!"),"",ViziPartner!$C$9)</f>
        <v/>
      </c>
      <c r="BF231" s="60" t="str">
        <f>IF(OR($A231="",$A231="Kérem válasszon!"),"",ViziPartner!$C$8)</f>
        <v/>
      </c>
      <c r="BG231" s="60" t="str">
        <f>IF(OR($A231="",$A231="Kérem válasszon!"),"",ViziPartner!$C$73)</f>
        <v/>
      </c>
      <c r="BH231" s="60" t="str">
        <f>IF(OR($A231="",$A231="Kérem válasszon!"),"",ViziPartner!$C$74)</f>
        <v/>
      </c>
      <c r="BI231" s="60" t="str">
        <f t="shared" si="46"/>
        <v/>
      </c>
      <c r="BJ231" s="60" t="str">
        <f t="shared" si="47"/>
        <v/>
      </c>
      <c r="BK231" s="60" t="str">
        <f t="shared" si="48"/>
        <v/>
      </c>
    </row>
    <row r="232" spans="4:63" ht="15.75">
      <c r="D232" s="69"/>
      <c r="F232" s="60" t="str">
        <f t="shared" si="39"/>
        <v/>
      </c>
      <c r="G232" s="60" t="str">
        <f t="shared" si="40"/>
        <v/>
      </c>
      <c r="H232" s="103" t="str">
        <f t="shared" si="49"/>
        <v/>
      </c>
      <c r="I232" s="103" t="str">
        <f t="shared" si="50"/>
        <v/>
      </c>
      <c r="J232" s="104" t="str">
        <f t="shared" si="41"/>
        <v/>
      </c>
      <c r="L232" s="107"/>
      <c r="X232" s="60" t="str">
        <f t="shared" si="51"/>
        <v/>
      </c>
      <c r="Z232" s="118"/>
      <c r="AA232" s="120"/>
      <c r="AD232" s="60" t="str">
        <f t="shared" si="42"/>
        <v/>
      </c>
      <c r="AE232" s="60" t="str">
        <f t="shared" si="43"/>
        <v/>
      </c>
      <c r="AF232" s="60" t="str">
        <f t="shared" si="44"/>
        <v/>
      </c>
      <c r="AG232" s="60" t="str">
        <f t="shared" si="45"/>
        <v/>
      </c>
      <c r="BE232" s="60" t="str">
        <f>IF(OR($A232="",$A232="Kérem válasszon!"),"",ViziPartner!$C$9)</f>
        <v/>
      </c>
      <c r="BF232" s="60" t="str">
        <f>IF(OR($A232="",$A232="Kérem válasszon!"),"",ViziPartner!$C$8)</f>
        <v/>
      </c>
      <c r="BG232" s="60" t="str">
        <f>IF(OR($A232="",$A232="Kérem válasszon!"),"",ViziPartner!$C$73)</f>
        <v/>
      </c>
      <c r="BH232" s="60" t="str">
        <f>IF(OR($A232="",$A232="Kérem válasszon!"),"",ViziPartner!$C$74)</f>
        <v/>
      </c>
      <c r="BI232" s="60" t="str">
        <f t="shared" si="46"/>
        <v/>
      </c>
      <c r="BJ232" s="60" t="str">
        <f t="shared" si="47"/>
        <v/>
      </c>
      <c r="BK232" s="60" t="str">
        <f t="shared" si="48"/>
        <v/>
      </c>
    </row>
    <row r="233" spans="4:63" ht="15.75">
      <c r="D233" s="69"/>
      <c r="F233" s="60" t="str">
        <f t="shared" si="39"/>
        <v/>
      </c>
      <c r="G233" s="60" t="str">
        <f t="shared" si="40"/>
        <v/>
      </c>
      <c r="H233" s="103" t="str">
        <f t="shared" si="49"/>
        <v/>
      </c>
      <c r="I233" s="103" t="str">
        <f t="shared" si="50"/>
        <v/>
      </c>
      <c r="J233" s="104" t="str">
        <f t="shared" si="41"/>
        <v/>
      </c>
      <c r="L233" s="107"/>
      <c r="X233" s="60" t="str">
        <f t="shared" si="51"/>
        <v/>
      </c>
      <c r="Z233" s="118"/>
      <c r="AA233" s="120"/>
      <c r="AD233" s="60" t="str">
        <f t="shared" si="42"/>
        <v/>
      </c>
      <c r="AE233" s="60" t="str">
        <f t="shared" si="43"/>
        <v/>
      </c>
      <c r="AF233" s="60" t="str">
        <f t="shared" si="44"/>
        <v/>
      </c>
      <c r="AG233" s="60" t="str">
        <f t="shared" si="45"/>
        <v/>
      </c>
      <c r="BE233" s="60" t="str">
        <f>IF(OR($A233="",$A233="Kérem válasszon!"),"",ViziPartner!$C$9)</f>
        <v/>
      </c>
      <c r="BF233" s="60" t="str">
        <f>IF(OR($A233="",$A233="Kérem válasszon!"),"",ViziPartner!$C$8)</f>
        <v/>
      </c>
      <c r="BG233" s="60" t="str">
        <f>IF(OR($A233="",$A233="Kérem válasszon!"),"",ViziPartner!$C$73)</f>
        <v/>
      </c>
      <c r="BH233" s="60" t="str">
        <f>IF(OR($A233="",$A233="Kérem válasszon!"),"",ViziPartner!$C$74)</f>
        <v/>
      </c>
      <c r="BI233" s="60" t="str">
        <f t="shared" si="46"/>
        <v/>
      </c>
      <c r="BJ233" s="60" t="str">
        <f t="shared" si="47"/>
        <v/>
      </c>
      <c r="BK233" s="60" t="str">
        <f t="shared" si="48"/>
        <v/>
      </c>
    </row>
    <row r="234" spans="4:63" ht="15.75">
      <c r="D234" s="69"/>
      <c r="F234" s="60" t="str">
        <f t="shared" si="39"/>
        <v/>
      </c>
      <c r="G234" s="60" t="str">
        <f t="shared" si="40"/>
        <v/>
      </c>
      <c r="H234" s="103" t="str">
        <f t="shared" si="49"/>
        <v/>
      </c>
      <c r="I234" s="103" t="str">
        <f t="shared" si="50"/>
        <v/>
      </c>
      <c r="J234" s="104" t="str">
        <f t="shared" si="41"/>
        <v/>
      </c>
      <c r="L234" s="107"/>
      <c r="X234" s="60" t="str">
        <f t="shared" si="51"/>
        <v/>
      </c>
      <c r="Z234" s="118"/>
      <c r="AA234" s="120"/>
      <c r="AD234" s="60" t="str">
        <f t="shared" si="42"/>
        <v/>
      </c>
      <c r="AE234" s="60" t="str">
        <f t="shared" si="43"/>
        <v/>
      </c>
      <c r="AF234" s="60" t="str">
        <f t="shared" si="44"/>
        <v/>
      </c>
      <c r="AG234" s="60" t="str">
        <f t="shared" si="45"/>
        <v/>
      </c>
      <c r="BE234" s="60" t="str">
        <f>IF(OR($A234="",$A234="Kérem válasszon!"),"",ViziPartner!$C$9)</f>
        <v/>
      </c>
      <c r="BF234" s="60" t="str">
        <f>IF(OR($A234="",$A234="Kérem válasszon!"),"",ViziPartner!$C$8)</f>
        <v/>
      </c>
      <c r="BG234" s="60" t="str">
        <f>IF(OR($A234="",$A234="Kérem válasszon!"),"",ViziPartner!$C$73)</f>
        <v/>
      </c>
      <c r="BH234" s="60" t="str">
        <f>IF(OR($A234="",$A234="Kérem válasszon!"),"",ViziPartner!$C$74)</f>
        <v/>
      </c>
      <c r="BI234" s="60" t="str">
        <f t="shared" si="46"/>
        <v/>
      </c>
      <c r="BJ234" s="60" t="str">
        <f t="shared" si="47"/>
        <v/>
      </c>
      <c r="BK234" s="60" t="str">
        <f t="shared" si="48"/>
        <v/>
      </c>
    </row>
    <row r="235" spans="4:63" ht="15.75">
      <c r="D235" s="69"/>
      <c r="F235" s="60" t="str">
        <f t="shared" si="39"/>
        <v/>
      </c>
      <c r="G235" s="60" t="str">
        <f t="shared" si="40"/>
        <v/>
      </c>
      <c r="H235" s="103" t="str">
        <f t="shared" si="49"/>
        <v/>
      </c>
      <c r="I235" s="103" t="str">
        <f t="shared" si="50"/>
        <v/>
      </c>
      <c r="J235" s="104" t="str">
        <f t="shared" si="41"/>
        <v/>
      </c>
      <c r="L235" s="107"/>
      <c r="X235" s="60" t="str">
        <f t="shared" si="51"/>
        <v/>
      </c>
      <c r="Z235" s="118"/>
      <c r="AA235" s="120"/>
      <c r="AD235" s="60" t="str">
        <f t="shared" si="42"/>
        <v/>
      </c>
      <c r="AE235" s="60" t="str">
        <f t="shared" si="43"/>
        <v/>
      </c>
      <c r="AF235" s="60" t="str">
        <f t="shared" si="44"/>
        <v/>
      </c>
      <c r="AG235" s="60" t="str">
        <f t="shared" si="45"/>
        <v/>
      </c>
      <c r="BE235" s="60" t="str">
        <f>IF(OR($A235="",$A235="Kérem válasszon!"),"",ViziPartner!$C$9)</f>
        <v/>
      </c>
      <c r="BF235" s="60" t="str">
        <f>IF(OR($A235="",$A235="Kérem válasszon!"),"",ViziPartner!$C$8)</f>
        <v/>
      </c>
      <c r="BG235" s="60" t="str">
        <f>IF(OR($A235="",$A235="Kérem válasszon!"),"",ViziPartner!$C$73)</f>
        <v/>
      </c>
      <c r="BH235" s="60" t="str">
        <f>IF(OR($A235="",$A235="Kérem válasszon!"),"",ViziPartner!$C$74)</f>
        <v/>
      </c>
      <c r="BI235" s="60" t="str">
        <f t="shared" si="46"/>
        <v/>
      </c>
      <c r="BJ235" s="60" t="str">
        <f t="shared" si="47"/>
        <v/>
      </c>
      <c r="BK235" s="60" t="str">
        <f t="shared" si="48"/>
        <v/>
      </c>
    </row>
    <row r="236" spans="4:63" ht="15.75">
      <c r="D236" s="69"/>
      <c r="F236" s="60" t="str">
        <f t="shared" si="39"/>
        <v/>
      </c>
      <c r="G236" s="60" t="str">
        <f t="shared" si="40"/>
        <v/>
      </c>
      <c r="H236" s="103" t="str">
        <f t="shared" si="49"/>
        <v/>
      </c>
      <c r="I236" s="103" t="str">
        <f t="shared" si="50"/>
        <v/>
      </c>
      <c r="J236" s="104" t="str">
        <f t="shared" si="41"/>
        <v/>
      </c>
      <c r="L236" s="107"/>
      <c r="X236" s="60" t="str">
        <f t="shared" si="51"/>
        <v/>
      </c>
      <c r="Z236" s="118"/>
      <c r="AA236" s="120"/>
      <c r="AD236" s="60" t="str">
        <f t="shared" si="42"/>
        <v/>
      </c>
      <c r="AE236" s="60" t="str">
        <f t="shared" si="43"/>
        <v/>
      </c>
      <c r="AF236" s="60" t="str">
        <f t="shared" si="44"/>
        <v/>
      </c>
      <c r="AG236" s="60" t="str">
        <f t="shared" si="45"/>
        <v/>
      </c>
      <c r="BE236" s="60" t="str">
        <f>IF(OR($A236="",$A236="Kérem válasszon!"),"",ViziPartner!$C$9)</f>
        <v/>
      </c>
      <c r="BF236" s="60" t="str">
        <f>IF(OR($A236="",$A236="Kérem válasszon!"),"",ViziPartner!$C$8)</f>
        <v/>
      </c>
      <c r="BG236" s="60" t="str">
        <f>IF(OR($A236="",$A236="Kérem válasszon!"),"",ViziPartner!$C$73)</f>
        <v/>
      </c>
      <c r="BH236" s="60" t="str">
        <f>IF(OR($A236="",$A236="Kérem válasszon!"),"",ViziPartner!$C$74)</f>
        <v/>
      </c>
      <c r="BI236" s="60" t="str">
        <f t="shared" si="46"/>
        <v/>
      </c>
      <c r="BJ236" s="60" t="str">
        <f t="shared" si="47"/>
        <v/>
      </c>
      <c r="BK236" s="60" t="str">
        <f t="shared" si="48"/>
        <v/>
      </c>
    </row>
    <row r="237" spans="4:63" ht="15.75">
      <c r="D237" s="69"/>
      <c r="F237" s="60" t="str">
        <f t="shared" si="39"/>
        <v/>
      </c>
      <c r="G237" s="60" t="str">
        <f t="shared" si="40"/>
        <v/>
      </c>
      <c r="H237" s="103" t="str">
        <f t="shared" si="49"/>
        <v/>
      </c>
      <c r="I237" s="103" t="str">
        <f t="shared" si="50"/>
        <v/>
      </c>
      <c r="J237" s="104" t="str">
        <f t="shared" si="41"/>
        <v/>
      </c>
      <c r="L237" s="107"/>
      <c r="X237" s="60" t="str">
        <f t="shared" si="51"/>
        <v/>
      </c>
      <c r="Z237" s="118"/>
      <c r="AA237" s="120"/>
      <c r="AD237" s="60" t="str">
        <f t="shared" si="42"/>
        <v/>
      </c>
      <c r="AE237" s="60" t="str">
        <f t="shared" si="43"/>
        <v/>
      </c>
      <c r="AF237" s="60" t="str">
        <f t="shared" si="44"/>
        <v/>
      </c>
      <c r="AG237" s="60" t="str">
        <f t="shared" si="45"/>
        <v/>
      </c>
      <c r="BE237" s="60" t="str">
        <f>IF(OR($A237="",$A237="Kérem válasszon!"),"",ViziPartner!$C$9)</f>
        <v/>
      </c>
      <c r="BF237" s="60" t="str">
        <f>IF(OR($A237="",$A237="Kérem válasszon!"),"",ViziPartner!$C$8)</f>
        <v/>
      </c>
      <c r="BG237" s="60" t="str">
        <f>IF(OR($A237="",$A237="Kérem válasszon!"),"",ViziPartner!$C$73)</f>
        <v/>
      </c>
      <c r="BH237" s="60" t="str">
        <f>IF(OR($A237="",$A237="Kérem válasszon!"),"",ViziPartner!$C$74)</f>
        <v/>
      </c>
      <c r="BI237" s="60" t="str">
        <f t="shared" si="46"/>
        <v/>
      </c>
      <c r="BJ237" s="60" t="str">
        <f t="shared" si="47"/>
        <v/>
      </c>
      <c r="BK237" s="60" t="str">
        <f t="shared" si="48"/>
        <v/>
      </c>
    </row>
    <row r="238" spans="4:63" ht="15.75">
      <c r="D238" s="69"/>
      <c r="F238" s="60" t="str">
        <f t="shared" si="39"/>
        <v/>
      </c>
      <c r="G238" s="60" t="str">
        <f t="shared" si="40"/>
        <v/>
      </c>
      <c r="H238" s="103" t="str">
        <f t="shared" si="49"/>
        <v/>
      </c>
      <c r="I238" s="103" t="str">
        <f t="shared" si="50"/>
        <v/>
      </c>
      <c r="J238" s="104" t="str">
        <f t="shared" si="41"/>
        <v/>
      </c>
      <c r="L238" s="107"/>
      <c r="X238" s="60" t="str">
        <f t="shared" si="51"/>
        <v/>
      </c>
      <c r="Z238" s="118"/>
      <c r="AA238" s="120"/>
      <c r="AD238" s="60" t="str">
        <f t="shared" si="42"/>
        <v/>
      </c>
      <c r="AE238" s="60" t="str">
        <f t="shared" si="43"/>
        <v/>
      </c>
      <c r="AF238" s="60" t="str">
        <f t="shared" si="44"/>
        <v/>
      </c>
      <c r="AG238" s="60" t="str">
        <f t="shared" si="45"/>
        <v/>
      </c>
      <c r="BE238" s="60" t="str">
        <f>IF(OR($A238="",$A238="Kérem válasszon!"),"",ViziPartner!$C$9)</f>
        <v/>
      </c>
      <c r="BF238" s="60" t="str">
        <f>IF(OR($A238="",$A238="Kérem válasszon!"),"",ViziPartner!$C$8)</f>
        <v/>
      </c>
      <c r="BG238" s="60" t="str">
        <f>IF(OR($A238="",$A238="Kérem válasszon!"),"",ViziPartner!$C$73)</f>
        <v/>
      </c>
      <c r="BH238" s="60" t="str">
        <f>IF(OR($A238="",$A238="Kérem válasszon!"),"",ViziPartner!$C$74)</f>
        <v/>
      </c>
      <c r="BI238" s="60" t="str">
        <f t="shared" si="46"/>
        <v/>
      </c>
      <c r="BJ238" s="60" t="str">
        <f t="shared" si="47"/>
        <v/>
      </c>
      <c r="BK238" s="60" t="str">
        <f t="shared" si="48"/>
        <v/>
      </c>
    </row>
    <row r="239" spans="4:63" ht="15.75">
      <c r="D239" s="69"/>
      <c r="F239" s="60" t="str">
        <f t="shared" si="39"/>
        <v/>
      </c>
      <c r="G239" s="60" t="str">
        <f t="shared" si="40"/>
        <v/>
      </c>
      <c r="H239" s="103" t="str">
        <f t="shared" si="49"/>
        <v/>
      </c>
      <c r="I239" s="103" t="str">
        <f t="shared" si="50"/>
        <v/>
      </c>
      <c r="J239" s="104" t="str">
        <f t="shared" si="41"/>
        <v/>
      </c>
      <c r="L239" s="107"/>
      <c r="X239" s="60" t="str">
        <f t="shared" si="51"/>
        <v/>
      </c>
      <c r="Z239" s="118"/>
      <c r="AA239" s="120"/>
      <c r="AD239" s="60" t="str">
        <f t="shared" si="42"/>
        <v/>
      </c>
      <c r="AE239" s="60" t="str">
        <f t="shared" si="43"/>
        <v/>
      </c>
      <c r="AF239" s="60" t="str">
        <f t="shared" si="44"/>
        <v/>
      </c>
      <c r="AG239" s="60" t="str">
        <f t="shared" si="45"/>
        <v/>
      </c>
      <c r="BE239" s="60" t="str">
        <f>IF(OR($A239="",$A239="Kérem válasszon!"),"",ViziPartner!$C$9)</f>
        <v/>
      </c>
      <c r="BF239" s="60" t="str">
        <f>IF(OR($A239="",$A239="Kérem válasszon!"),"",ViziPartner!$C$8)</f>
        <v/>
      </c>
      <c r="BG239" s="60" t="str">
        <f>IF(OR($A239="",$A239="Kérem válasszon!"),"",ViziPartner!$C$73)</f>
        <v/>
      </c>
      <c r="BH239" s="60" t="str">
        <f>IF(OR($A239="",$A239="Kérem válasszon!"),"",ViziPartner!$C$74)</f>
        <v/>
      </c>
      <c r="BI239" s="60" t="str">
        <f t="shared" si="46"/>
        <v/>
      </c>
      <c r="BJ239" s="60" t="str">
        <f t="shared" si="47"/>
        <v/>
      </c>
      <c r="BK239" s="60" t="str">
        <f t="shared" si="48"/>
        <v/>
      </c>
    </row>
    <row r="240" spans="4:63" ht="15.75">
      <c r="D240" s="69"/>
      <c r="F240" s="60" t="str">
        <f t="shared" si="39"/>
        <v/>
      </c>
      <c r="G240" s="60" t="str">
        <f t="shared" si="40"/>
        <v/>
      </c>
      <c r="H240" s="103" t="str">
        <f t="shared" si="49"/>
        <v/>
      </c>
      <c r="I240" s="103" t="str">
        <f t="shared" si="50"/>
        <v/>
      </c>
      <c r="J240" s="104" t="str">
        <f t="shared" si="41"/>
        <v/>
      </c>
      <c r="L240" s="107"/>
      <c r="X240" s="60" t="str">
        <f t="shared" si="51"/>
        <v/>
      </c>
      <c r="Z240" s="118"/>
      <c r="AA240" s="120"/>
      <c r="AD240" s="60" t="str">
        <f t="shared" si="42"/>
        <v/>
      </c>
      <c r="AE240" s="60" t="str">
        <f t="shared" si="43"/>
        <v/>
      </c>
      <c r="AF240" s="60" t="str">
        <f t="shared" si="44"/>
        <v/>
      </c>
      <c r="AG240" s="60" t="str">
        <f t="shared" si="45"/>
        <v/>
      </c>
      <c r="BE240" s="60" t="str">
        <f>IF(OR($A240="",$A240="Kérem válasszon!"),"",ViziPartner!$C$9)</f>
        <v/>
      </c>
      <c r="BF240" s="60" t="str">
        <f>IF(OR($A240="",$A240="Kérem válasszon!"),"",ViziPartner!$C$8)</f>
        <v/>
      </c>
      <c r="BG240" s="60" t="str">
        <f>IF(OR($A240="",$A240="Kérem válasszon!"),"",ViziPartner!$C$73)</f>
        <v/>
      </c>
      <c r="BH240" s="60" t="str">
        <f>IF(OR($A240="",$A240="Kérem válasszon!"),"",ViziPartner!$C$74)</f>
        <v/>
      </c>
      <c r="BI240" s="60" t="str">
        <f t="shared" si="46"/>
        <v/>
      </c>
      <c r="BJ240" s="60" t="str">
        <f t="shared" si="47"/>
        <v/>
      </c>
      <c r="BK240" s="60" t="str">
        <f t="shared" si="48"/>
        <v/>
      </c>
    </row>
    <row r="241" spans="4:63" ht="15.75">
      <c r="D241" s="69"/>
      <c r="F241" s="60" t="str">
        <f t="shared" si="39"/>
        <v/>
      </c>
      <c r="G241" s="60" t="str">
        <f t="shared" si="40"/>
        <v/>
      </c>
      <c r="H241" s="103" t="str">
        <f t="shared" si="49"/>
        <v/>
      </c>
      <c r="I241" s="103" t="str">
        <f t="shared" si="50"/>
        <v/>
      </c>
      <c r="J241" s="104" t="str">
        <f t="shared" si="41"/>
        <v/>
      </c>
      <c r="L241" s="107"/>
      <c r="X241" s="60" t="str">
        <f t="shared" si="51"/>
        <v/>
      </c>
      <c r="Z241" s="118"/>
      <c r="AA241" s="120"/>
      <c r="AD241" s="60" t="str">
        <f t="shared" si="42"/>
        <v/>
      </c>
      <c r="AE241" s="60" t="str">
        <f t="shared" si="43"/>
        <v/>
      </c>
      <c r="AF241" s="60" t="str">
        <f t="shared" si="44"/>
        <v/>
      </c>
      <c r="AG241" s="60" t="str">
        <f t="shared" si="45"/>
        <v/>
      </c>
      <c r="BE241" s="60" t="str">
        <f>IF(OR($A241="",$A241="Kérem válasszon!"),"",ViziPartner!$C$9)</f>
        <v/>
      </c>
      <c r="BF241" s="60" t="str">
        <f>IF(OR($A241="",$A241="Kérem válasszon!"),"",ViziPartner!$C$8)</f>
        <v/>
      </c>
      <c r="BG241" s="60" t="str">
        <f>IF(OR($A241="",$A241="Kérem válasszon!"),"",ViziPartner!$C$73)</f>
        <v/>
      </c>
      <c r="BH241" s="60" t="str">
        <f>IF(OR($A241="",$A241="Kérem válasszon!"),"",ViziPartner!$C$74)</f>
        <v/>
      </c>
      <c r="BI241" s="60" t="str">
        <f t="shared" si="46"/>
        <v/>
      </c>
      <c r="BJ241" s="60" t="str">
        <f t="shared" si="47"/>
        <v/>
      </c>
      <c r="BK241" s="60" t="str">
        <f t="shared" si="48"/>
        <v/>
      </c>
    </row>
    <row r="242" spans="4:63" ht="15.75">
      <c r="D242" s="69"/>
      <c r="F242" s="60" t="str">
        <f t="shared" si="39"/>
        <v/>
      </c>
      <c r="G242" s="60" t="str">
        <f t="shared" si="40"/>
        <v/>
      </c>
      <c r="H242" s="103" t="str">
        <f t="shared" si="49"/>
        <v/>
      </c>
      <c r="I242" s="103" t="str">
        <f t="shared" si="50"/>
        <v/>
      </c>
      <c r="J242" s="104" t="str">
        <f t="shared" si="41"/>
        <v/>
      </c>
      <c r="L242" s="107"/>
      <c r="X242" s="60" t="str">
        <f t="shared" si="51"/>
        <v/>
      </c>
      <c r="Z242" s="118"/>
      <c r="AA242" s="120"/>
      <c r="AD242" s="60" t="str">
        <f t="shared" si="42"/>
        <v/>
      </c>
      <c r="AE242" s="60" t="str">
        <f t="shared" si="43"/>
        <v/>
      </c>
      <c r="AF242" s="60" t="str">
        <f t="shared" si="44"/>
        <v/>
      </c>
      <c r="AG242" s="60" t="str">
        <f t="shared" si="45"/>
        <v/>
      </c>
      <c r="BE242" s="60" t="str">
        <f>IF(OR($A242="",$A242="Kérem válasszon!"),"",ViziPartner!$C$9)</f>
        <v/>
      </c>
      <c r="BF242" s="60" t="str">
        <f>IF(OR($A242="",$A242="Kérem válasszon!"),"",ViziPartner!$C$8)</f>
        <v/>
      </c>
      <c r="BG242" s="60" t="str">
        <f>IF(OR($A242="",$A242="Kérem válasszon!"),"",ViziPartner!$C$73)</f>
        <v/>
      </c>
      <c r="BH242" s="60" t="str">
        <f>IF(OR($A242="",$A242="Kérem válasszon!"),"",ViziPartner!$C$74)</f>
        <v/>
      </c>
      <c r="BI242" s="60" t="str">
        <f t="shared" si="46"/>
        <v/>
      </c>
      <c r="BJ242" s="60" t="str">
        <f t="shared" si="47"/>
        <v/>
      </c>
      <c r="BK242" s="60" t="str">
        <f t="shared" si="48"/>
        <v/>
      </c>
    </row>
    <row r="243" spans="4:63" ht="15.75">
      <c r="D243" s="69"/>
      <c r="F243" s="60" t="str">
        <f t="shared" si="39"/>
        <v/>
      </c>
      <c r="G243" s="60" t="str">
        <f t="shared" si="40"/>
        <v/>
      </c>
      <c r="H243" s="103" t="str">
        <f t="shared" si="49"/>
        <v/>
      </c>
      <c r="I243" s="103" t="str">
        <f t="shared" si="50"/>
        <v/>
      </c>
      <c r="J243" s="104" t="str">
        <f t="shared" si="41"/>
        <v/>
      </c>
      <c r="L243" s="107"/>
      <c r="X243" s="60" t="str">
        <f t="shared" si="51"/>
        <v/>
      </c>
      <c r="Z243" s="118"/>
      <c r="AA243" s="120"/>
      <c r="AD243" s="60" t="str">
        <f t="shared" si="42"/>
        <v/>
      </c>
      <c r="AE243" s="60" t="str">
        <f t="shared" si="43"/>
        <v/>
      </c>
      <c r="AF243" s="60" t="str">
        <f t="shared" si="44"/>
        <v/>
      </c>
      <c r="AG243" s="60" t="str">
        <f t="shared" si="45"/>
        <v/>
      </c>
      <c r="BE243" s="60" t="str">
        <f>IF(OR($A243="",$A243="Kérem válasszon!"),"",ViziPartner!$C$9)</f>
        <v/>
      </c>
      <c r="BF243" s="60" t="str">
        <f>IF(OR($A243="",$A243="Kérem válasszon!"),"",ViziPartner!$C$8)</f>
        <v/>
      </c>
      <c r="BG243" s="60" t="str">
        <f>IF(OR($A243="",$A243="Kérem válasszon!"),"",ViziPartner!$C$73)</f>
        <v/>
      </c>
      <c r="BH243" s="60" t="str">
        <f>IF(OR($A243="",$A243="Kérem válasszon!"),"",ViziPartner!$C$74)</f>
        <v/>
      </c>
      <c r="BI243" s="60" t="str">
        <f t="shared" si="46"/>
        <v/>
      </c>
      <c r="BJ243" s="60" t="str">
        <f t="shared" si="47"/>
        <v/>
      </c>
      <c r="BK243" s="60" t="str">
        <f t="shared" si="48"/>
        <v/>
      </c>
    </row>
    <row r="244" spans="4:63" ht="15.75">
      <c r="D244" s="69"/>
      <c r="F244" s="60" t="str">
        <f t="shared" si="39"/>
        <v/>
      </c>
      <c r="G244" s="60" t="str">
        <f t="shared" si="40"/>
        <v/>
      </c>
      <c r="H244" s="103" t="str">
        <f t="shared" si="49"/>
        <v/>
      </c>
      <c r="I244" s="103" t="str">
        <f t="shared" si="50"/>
        <v/>
      </c>
      <c r="J244" s="104" t="str">
        <f t="shared" si="41"/>
        <v/>
      </c>
      <c r="L244" s="107"/>
      <c r="X244" s="60" t="str">
        <f t="shared" si="51"/>
        <v/>
      </c>
      <c r="Z244" s="118"/>
      <c r="AA244" s="120"/>
      <c r="AD244" s="60" t="str">
        <f t="shared" si="42"/>
        <v/>
      </c>
      <c r="AE244" s="60" t="str">
        <f t="shared" si="43"/>
        <v/>
      </c>
      <c r="AF244" s="60" t="str">
        <f t="shared" si="44"/>
        <v/>
      </c>
      <c r="AG244" s="60" t="str">
        <f t="shared" si="45"/>
        <v/>
      </c>
      <c r="BE244" s="60" t="str">
        <f>IF(OR($A244="",$A244="Kérem válasszon!"),"",ViziPartner!$C$9)</f>
        <v/>
      </c>
      <c r="BF244" s="60" t="str">
        <f>IF(OR($A244="",$A244="Kérem válasszon!"),"",ViziPartner!$C$8)</f>
        <v/>
      </c>
      <c r="BG244" s="60" t="str">
        <f>IF(OR($A244="",$A244="Kérem válasszon!"),"",ViziPartner!$C$73)</f>
        <v/>
      </c>
      <c r="BH244" s="60" t="str">
        <f>IF(OR($A244="",$A244="Kérem válasszon!"),"",ViziPartner!$C$74)</f>
        <v/>
      </c>
      <c r="BI244" s="60" t="str">
        <f t="shared" si="46"/>
        <v/>
      </c>
      <c r="BJ244" s="60" t="str">
        <f t="shared" si="47"/>
        <v/>
      </c>
      <c r="BK244" s="60" t="str">
        <f t="shared" si="48"/>
        <v/>
      </c>
    </row>
    <row r="245" spans="4:63" ht="15.75">
      <c r="D245" s="69"/>
      <c r="F245" s="60" t="str">
        <f t="shared" si="39"/>
        <v/>
      </c>
      <c r="G245" s="60" t="str">
        <f t="shared" si="40"/>
        <v/>
      </c>
      <c r="H245" s="103" t="str">
        <f t="shared" si="49"/>
        <v/>
      </c>
      <c r="I245" s="103" t="str">
        <f t="shared" si="50"/>
        <v/>
      </c>
      <c r="J245" s="104" t="str">
        <f t="shared" si="41"/>
        <v/>
      </c>
      <c r="L245" s="107"/>
      <c r="X245" s="60" t="str">
        <f t="shared" si="51"/>
        <v/>
      </c>
      <c r="Z245" s="118"/>
      <c r="AA245" s="120"/>
      <c r="AD245" s="60" t="str">
        <f t="shared" si="42"/>
        <v/>
      </c>
      <c r="AE245" s="60" t="str">
        <f t="shared" si="43"/>
        <v/>
      </c>
      <c r="AF245" s="60" t="str">
        <f t="shared" si="44"/>
        <v/>
      </c>
      <c r="AG245" s="60" t="str">
        <f t="shared" si="45"/>
        <v/>
      </c>
      <c r="BE245" s="60" t="str">
        <f>IF(OR($A245="",$A245="Kérem válasszon!"),"",ViziPartner!$C$9)</f>
        <v/>
      </c>
      <c r="BF245" s="60" t="str">
        <f>IF(OR($A245="",$A245="Kérem válasszon!"),"",ViziPartner!$C$8)</f>
        <v/>
      </c>
      <c r="BG245" s="60" t="str">
        <f>IF(OR($A245="",$A245="Kérem válasszon!"),"",ViziPartner!$C$73)</f>
        <v/>
      </c>
      <c r="BH245" s="60" t="str">
        <f>IF(OR($A245="",$A245="Kérem válasszon!"),"",ViziPartner!$C$74)</f>
        <v/>
      </c>
      <c r="BI245" s="60" t="str">
        <f t="shared" si="46"/>
        <v/>
      </c>
      <c r="BJ245" s="60" t="str">
        <f t="shared" si="47"/>
        <v/>
      </c>
      <c r="BK245" s="60" t="str">
        <f t="shared" si="48"/>
        <v/>
      </c>
    </row>
    <row r="246" spans="4:63" ht="15.75">
      <c r="D246" s="69"/>
      <c r="F246" s="60" t="str">
        <f t="shared" si="39"/>
        <v/>
      </c>
      <c r="G246" s="60" t="str">
        <f t="shared" si="40"/>
        <v/>
      </c>
      <c r="H246" s="103" t="str">
        <f t="shared" si="49"/>
        <v/>
      </c>
      <c r="I246" s="103" t="str">
        <f t="shared" si="50"/>
        <v/>
      </c>
      <c r="J246" s="104" t="str">
        <f t="shared" si="41"/>
        <v/>
      </c>
      <c r="L246" s="107"/>
      <c r="X246" s="60" t="str">
        <f t="shared" si="51"/>
        <v/>
      </c>
      <c r="Z246" s="118"/>
      <c r="AA246" s="120"/>
      <c r="AD246" s="60" t="str">
        <f t="shared" si="42"/>
        <v/>
      </c>
      <c r="AE246" s="60" t="str">
        <f t="shared" si="43"/>
        <v/>
      </c>
      <c r="AF246" s="60" t="str">
        <f t="shared" si="44"/>
        <v/>
      </c>
      <c r="AG246" s="60" t="str">
        <f t="shared" si="45"/>
        <v/>
      </c>
      <c r="BE246" s="60" t="str">
        <f>IF(OR($A246="",$A246="Kérem válasszon!"),"",ViziPartner!$C$9)</f>
        <v/>
      </c>
      <c r="BF246" s="60" t="str">
        <f>IF(OR($A246="",$A246="Kérem válasszon!"),"",ViziPartner!$C$8)</f>
        <v/>
      </c>
      <c r="BG246" s="60" t="str">
        <f>IF(OR($A246="",$A246="Kérem válasszon!"),"",ViziPartner!$C$73)</f>
        <v/>
      </c>
      <c r="BH246" s="60" t="str">
        <f>IF(OR($A246="",$A246="Kérem válasszon!"),"",ViziPartner!$C$74)</f>
        <v/>
      </c>
      <c r="BI246" s="60" t="str">
        <f t="shared" si="46"/>
        <v/>
      </c>
      <c r="BJ246" s="60" t="str">
        <f t="shared" si="47"/>
        <v/>
      </c>
      <c r="BK246" s="60" t="str">
        <f t="shared" si="48"/>
        <v/>
      </c>
    </row>
    <row r="247" spans="4:63" ht="15.75">
      <c r="D247" s="69"/>
      <c r="F247" s="60" t="str">
        <f t="shared" si="39"/>
        <v/>
      </c>
      <c r="G247" s="60" t="str">
        <f t="shared" si="40"/>
        <v/>
      </c>
      <c r="H247" s="103" t="str">
        <f t="shared" si="49"/>
        <v/>
      </c>
      <c r="I247" s="103" t="str">
        <f t="shared" si="50"/>
        <v/>
      </c>
      <c r="J247" s="104" t="str">
        <f t="shared" si="41"/>
        <v/>
      </c>
      <c r="L247" s="107"/>
      <c r="X247" s="60" t="str">
        <f t="shared" si="51"/>
        <v/>
      </c>
      <c r="Z247" s="118"/>
      <c r="AA247" s="120"/>
      <c r="AD247" s="60" t="str">
        <f t="shared" si="42"/>
        <v/>
      </c>
      <c r="AE247" s="60" t="str">
        <f t="shared" si="43"/>
        <v/>
      </c>
      <c r="AF247" s="60" t="str">
        <f t="shared" si="44"/>
        <v/>
      </c>
      <c r="AG247" s="60" t="str">
        <f t="shared" si="45"/>
        <v/>
      </c>
      <c r="BE247" s="60" t="str">
        <f>IF(OR($A247="",$A247="Kérem válasszon!"),"",ViziPartner!$C$9)</f>
        <v/>
      </c>
      <c r="BF247" s="60" t="str">
        <f>IF(OR($A247="",$A247="Kérem válasszon!"),"",ViziPartner!$C$8)</f>
        <v/>
      </c>
      <c r="BG247" s="60" t="str">
        <f>IF(OR($A247="",$A247="Kérem válasszon!"),"",ViziPartner!$C$73)</f>
        <v/>
      </c>
      <c r="BH247" s="60" t="str">
        <f>IF(OR($A247="",$A247="Kérem válasszon!"),"",ViziPartner!$C$74)</f>
        <v/>
      </c>
      <c r="BI247" s="60" t="str">
        <f t="shared" si="46"/>
        <v/>
      </c>
      <c r="BJ247" s="60" t="str">
        <f t="shared" si="47"/>
        <v/>
      </c>
      <c r="BK247" s="60" t="str">
        <f t="shared" si="48"/>
        <v/>
      </c>
    </row>
    <row r="248" spans="4:63" ht="15.75">
      <c r="D248" s="69"/>
      <c r="F248" s="60" t="str">
        <f t="shared" si="39"/>
        <v/>
      </c>
      <c r="G248" s="60" t="str">
        <f t="shared" si="40"/>
        <v/>
      </c>
      <c r="H248" s="103" t="str">
        <f t="shared" si="49"/>
        <v/>
      </c>
      <c r="I248" s="103" t="str">
        <f t="shared" si="50"/>
        <v/>
      </c>
      <c r="J248" s="104" t="str">
        <f t="shared" si="41"/>
        <v/>
      </c>
      <c r="L248" s="107"/>
      <c r="X248" s="60" t="str">
        <f t="shared" si="51"/>
        <v/>
      </c>
      <c r="Z248" s="118"/>
      <c r="AA248" s="120"/>
      <c r="AD248" s="60" t="str">
        <f t="shared" si="42"/>
        <v/>
      </c>
      <c r="AE248" s="60" t="str">
        <f t="shared" si="43"/>
        <v/>
      </c>
      <c r="AF248" s="60" t="str">
        <f t="shared" si="44"/>
        <v/>
      </c>
      <c r="AG248" s="60" t="str">
        <f t="shared" si="45"/>
        <v/>
      </c>
      <c r="BE248" s="60" t="str">
        <f>IF(OR($A248="",$A248="Kérem válasszon!"),"",ViziPartner!$C$9)</f>
        <v/>
      </c>
      <c r="BF248" s="60" t="str">
        <f>IF(OR($A248="",$A248="Kérem válasszon!"),"",ViziPartner!$C$8)</f>
        <v/>
      </c>
      <c r="BG248" s="60" t="str">
        <f>IF(OR($A248="",$A248="Kérem válasszon!"),"",ViziPartner!$C$73)</f>
        <v/>
      </c>
      <c r="BH248" s="60" t="str">
        <f>IF(OR($A248="",$A248="Kérem válasszon!"),"",ViziPartner!$C$74)</f>
        <v/>
      </c>
      <c r="BI248" s="60" t="str">
        <f t="shared" si="46"/>
        <v/>
      </c>
      <c r="BJ248" s="60" t="str">
        <f t="shared" si="47"/>
        <v/>
      </c>
      <c r="BK248" s="60" t="str">
        <f t="shared" si="48"/>
        <v/>
      </c>
    </row>
    <row r="249" spans="4:63" ht="15.75">
      <c r="D249" s="69"/>
      <c r="F249" s="60" t="str">
        <f t="shared" si="39"/>
        <v/>
      </c>
      <c r="G249" s="60" t="str">
        <f t="shared" si="40"/>
        <v/>
      </c>
      <c r="H249" s="103" t="str">
        <f t="shared" si="49"/>
        <v/>
      </c>
      <c r="I249" s="103" t="str">
        <f t="shared" si="50"/>
        <v/>
      </c>
      <c r="J249" s="104" t="str">
        <f t="shared" si="41"/>
        <v/>
      </c>
      <c r="L249" s="107"/>
      <c r="X249" s="60" t="str">
        <f t="shared" si="51"/>
        <v/>
      </c>
      <c r="Z249" s="118"/>
      <c r="AA249" s="120"/>
      <c r="AD249" s="60" t="str">
        <f t="shared" si="42"/>
        <v/>
      </c>
      <c r="AE249" s="60" t="str">
        <f t="shared" si="43"/>
        <v/>
      </c>
      <c r="AF249" s="60" t="str">
        <f t="shared" si="44"/>
        <v/>
      </c>
      <c r="AG249" s="60" t="str">
        <f t="shared" si="45"/>
        <v/>
      </c>
      <c r="BE249" s="60" t="str">
        <f>IF(OR($A249="",$A249="Kérem válasszon!"),"",ViziPartner!$C$9)</f>
        <v/>
      </c>
      <c r="BF249" s="60" t="str">
        <f>IF(OR($A249="",$A249="Kérem válasszon!"),"",ViziPartner!$C$8)</f>
        <v/>
      </c>
      <c r="BG249" s="60" t="str">
        <f>IF(OR($A249="",$A249="Kérem válasszon!"),"",ViziPartner!$C$73)</f>
        <v/>
      </c>
      <c r="BH249" s="60" t="str">
        <f>IF(OR($A249="",$A249="Kérem válasszon!"),"",ViziPartner!$C$74)</f>
        <v/>
      </c>
      <c r="BI249" s="60" t="str">
        <f t="shared" si="46"/>
        <v/>
      </c>
      <c r="BJ249" s="60" t="str">
        <f t="shared" si="47"/>
        <v/>
      </c>
      <c r="BK249" s="60" t="str">
        <f t="shared" si="48"/>
        <v/>
      </c>
    </row>
    <row r="250" spans="4:63" ht="15.75">
      <c r="D250" s="69"/>
      <c r="F250" s="60" t="str">
        <f t="shared" si="39"/>
        <v/>
      </c>
      <c r="G250" s="60" t="str">
        <f t="shared" si="40"/>
        <v/>
      </c>
      <c r="H250" s="103" t="str">
        <f t="shared" si="49"/>
        <v/>
      </c>
      <c r="I250" s="103" t="str">
        <f t="shared" si="50"/>
        <v/>
      </c>
      <c r="J250" s="104" t="str">
        <f t="shared" si="41"/>
        <v/>
      </c>
      <c r="L250" s="107"/>
      <c r="X250" s="60" t="str">
        <f t="shared" si="51"/>
        <v/>
      </c>
      <c r="Z250" s="118"/>
      <c r="AA250" s="120"/>
      <c r="AD250" s="60" t="str">
        <f t="shared" si="42"/>
        <v/>
      </c>
      <c r="AE250" s="60" t="str">
        <f t="shared" si="43"/>
        <v/>
      </c>
      <c r="AF250" s="60" t="str">
        <f t="shared" si="44"/>
        <v/>
      </c>
      <c r="AG250" s="60" t="str">
        <f t="shared" si="45"/>
        <v/>
      </c>
      <c r="BE250" s="60" t="str">
        <f>IF(OR($A250="",$A250="Kérem válasszon!"),"",ViziPartner!$C$9)</f>
        <v/>
      </c>
      <c r="BF250" s="60" t="str">
        <f>IF(OR($A250="",$A250="Kérem válasszon!"),"",ViziPartner!$C$8)</f>
        <v/>
      </c>
      <c r="BG250" s="60" t="str">
        <f>IF(OR($A250="",$A250="Kérem válasszon!"),"",ViziPartner!$C$73)</f>
        <v/>
      </c>
      <c r="BH250" s="60" t="str">
        <f>IF(OR($A250="",$A250="Kérem válasszon!"),"",ViziPartner!$C$74)</f>
        <v/>
      </c>
      <c r="BI250" s="60" t="str">
        <f t="shared" si="46"/>
        <v/>
      </c>
      <c r="BJ250" s="60" t="str">
        <f t="shared" si="47"/>
        <v/>
      </c>
      <c r="BK250" s="60" t="str">
        <f t="shared" si="48"/>
        <v/>
      </c>
    </row>
    <row r="251" spans="4:63" ht="15.75">
      <c r="D251" s="69"/>
      <c r="F251" s="60" t="str">
        <f t="shared" si="39"/>
        <v/>
      </c>
      <c r="G251" s="60" t="str">
        <f t="shared" si="40"/>
        <v/>
      </c>
      <c r="H251" s="103" t="str">
        <f t="shared" si="49"/>
        <v/>
      </c>
      <c r="I251" s="103" t="str">
        <f t="shared" si="50"/>
        <v/>
      </c>
      <c r="J251" s="104" t="str">
        <f t="shared" si="41"/>
        <v/>
      </c>
      <c r="L251" s="107"/>
      <c r="X251" s="60" t="str">
        <f t="shared" si="51"/>
        <v/>
      </c>
      <c r="Z251" s="118"/>
      <c r="AA251" s="120"/>
      <c r="AD251" s="60" t="str">
        <f t="shared" si="42"/>
        <v/>
      </c>
      <c r="AE251" s="60" t="str">
        <f t="shared" si="43"/>
        <v/>
      </c>
      <c r="AF251" s="60" t="str">
        <f t="shared" si="44"/>
        <v/>
      </c>
      <c r="AG251" s="60" t="str">
        <f t="shared" si="45"/>
        <v/>
      </c>
      <c r="BE251" s="60" t="str">
        <f>IF(OR($A251="",$A251="Kérem válasszon!"),"",ViziPartner!$C$9)</f>
        <v/>
      </c>
      <c r="BF251" s="60" t="str">
        <f>IF(OR($A251="",$A251="Kérem válasszon!"),"",ViziPartner!$C$8)</f>
        <v/>
      </c>
      <c r="BG251" s="60" t="str">
        <f>IF(OR($A251="",$A251="Kérem válasszon!"),"",ViziPartner!$C$73)</f>
        <v/>
      </c>
      <c r="BH251" s="60" t="str">
        <f>IF(OR($A251="",$A251="Kérem válasszon!"),"",ViziPartner!$C$74)</f>
        <v/>
      </c>
      <c r="BI251" s="60" t="str">
        <f t="shared" si="46"/>
        <v/>
      </c>
      <c r="BJ251" s="60" t="str">
        <f t="shared" si="47"/>
        <v/>
      </c>
      <c r="BK251" s="60" t="str">
        <f t="shared" si="48"/>
        <v/>
      </c>
    </row>
    <row r="252" spans="4:63" ht="15.75">
      <c r="D252" s="69"/>
      <c r="F252" s="60" t="str">
        <f t="shared" si="39"/>
        <v/>
      </c>
      <c r="G252" s="60" t="str">
        <f t="shared" si="40"/>
        <v/>
      </c>
      <c r="H252" s="103" t="str">
        <f t="shared" si="49"/>
        <v/>
      </c>
      <c r="I252" s="103" t="str">
        <f t="shared" si="50"/>
        <v/>
      </c>
      <c r="J252" s="104" t="str">
        <f t="shared" si="41"/>
        <v/>
      </c>
      <c r="AD252" s="60" t="str">
        <f t="shared" si="42"/>
        <v/>
      </c>
      <c r="AE252" s="60" t="str">
        <f t="shared" si="43"/>
        <v/>
      </c>
      <c r="AF252" s="60" t="str">
        <f t="shared" si="44"/>
        <v/>
      </c>
      <c r="AG252" s="60" t="str">
        <f t="shared" si="45"/>
        <v/>
      </c>
      <c r="BE252" s="60" t="str">
        <f>IF(OR($A252="",$A252="Kérem válasszon!"),"",ViziPartner!$C$9)</f>
        <v/>
      </c>
      <c r="BF252" s="60" t="str">
        <f>IF(OR($A252="",$A252="Kérem válasszon!"),"",ViziPartner!$C$8)</f>
        <v/>
      </c>
      <c r="BG252" s="60" t="str">
        <f>IF(OR($A252="",$A252="Kérem válasszon!"),"",ViziPartner!$C$73)</f>
        <v/>
      </c>
      <c r="BH252" s="60" t="str">
        <f>IF(OR($A252="",$A252="Kérem válasszon!"),"",ViziPartner!$C$74)</f>
        <v/>
      </c>
      <c r="BI252" s="60" t="str">
        <f t="shared" si="46"/>
        <v/>
      </c>
      <c r="BJ252" s="60" t="str">
        <f t="shared" si="47"/>
        <v/>
      </c>
      <c r="BK252" s="60" t="str">
        <f t="shared" si="48"/>
        <v/>
      </c>
    </row>
    <row r="253" spans="4:63" ht="15.75"/>
  </sheetData>
  <conditionalFormatting sqref="D2:D252">
    <cfRule type="expression" dxfId="10" priority="16">
      <formula>$D2="Igen"</formula>
    </cfRule>
  </conditionalFormatting>
  <conditionalFormatting sqref="E2:E252">
    <cfRule type="expression" dxfId="9" priority="15">
      <formula>$D2="Nem"</formula>
    </cfRule>
  </conditionalFormatting>
  <conditionalFormatting sqref="I2:I251">
    <cfRule type="expression" dxfId="8" priority="9">
      <formula>$J2&lt;91</formula>
    </cfRule>
  </conditionalFormatting>
  <conditionalFormatting sqref="B23:D23 A2:A251">
    <cfRule type="expression" dxfId="7" priority="8">
      <formula>AND($A1&lt;&gt;"",$A1&lt;&gt;"Kérem válasszon!",OR($A2="",$A2="Kérem válasszon!"))</formula>
    </cfRule>
  </conditionalFormatting>
  <conditionalFormatting sqref="C2:C251">
    <cfRule type="expression" dxfId="6" priority="7">
      <formula>AND($A2&lt;&gt;"",$A2&lt;&gt;"Rádióengedély módosítás")</formula>
    </cfRule>
  </conditionalFormatting>
  <conditionalFormatting sqref="P2:S252 AC2:AW252">
    <cfRule type="expression" dxfId="5" priority="18">
      <formula>#REF!&lt;&gt;""</formula>
    </cfRule>
  </conditionalFormatting>
  <conditionalFormatting sqref="L2:L251">
    <cfRule type="expression" dxfId="4" priority="4">
      <formula>AND($L2&gt;TODAY(),$A2&lt;&gt;"Új frekvenciakijelölés",$A2&lt;&gt;"Kérem válasszon!")</formula>
    </cfRule>
  </conditionalFormatting>
  <conditionalFormatting sqref="O2:O251">
    <cfRule type="expression" dxfId="3" priority="27">
      <formula>AND($A2&lt;&gt;"",$A2&lt;&gt;"kérem válasszon!",$N2&lt;&gt;"",$N2=#REF!)</formula>
    </cfRule>
  </conditionalFormatting>
  <conditionalFormatting sqref="AX2:AZ2">
    <cfRule type="expression" dxfId="2" priority="3">
      <formula>#REF!&lt;&gt;""</formula>
    </cfRule>
  </conditionalFormatting>
  <conditionalFormatting sqref="BA2:BC2">
    <cfRule type="expression" dxfId="1" priority="2">
      <formula>#REF!&lt;&gt;""</formula>
    </cfRule>
  </conditionalFormatting>
  <conditionalFormatting sqref="B2:B251">
    <cfRule type="expression" dxfId="0" priority="1">
      <formula>LEN($B2)&gt;6</formula>
    </cfRule>
  </conditionalFormatting>
  <dataValidations count="28">
    <dataValidation type="list" allowBlank="1" showInputMessage="1" sqref="AX2:AY251 AL2:AM251 AO2:AP251 AR2:AS251 AU2:AV251 BA2:BB251">
      <formula1>FixFreq</formula1>
    </dataValidation>
    <dataValidation type="list" allowBlank="1" showInputMessage="1" sqref="AI2:AJ251">
      <formula1>Sáv</formula1>
    </dataValidation>
    <dataValidation type="list" allowBlank="1" showInputMessage="1" sqref="AK2:AK251 AZ2:AZ251 AN2:AN251 AQ2:AQ251 AT2:AT251 AW2:AW251 BC2:BC251">
      <formula1>Adásmód</formula1>
    </dataValidation>
    <dataValidation type="decimal" allowBlank="1" showInputMessage="1" showErrorMessage="1" sqref="AH2:AH251">
      <formula1>0</formula1>
      <formula2>35000</formula2>
    </dataValidation>
    <dataValidation type="list" allowBlank="1" showInputMessage="1" sqref="X2:X251">
      <formula1>"V,H,"</formula1>
    </dataValidation>
    <dataValidation type="decimal" allowBlank="1" showInputMessage="1" showErrorMessage="1" sqref="Z2:Z251">
      <formula1>0</formula1>
      <formula2>30000</formula2>
    </dataValidation>
    <dataValidation type="decimal" allowBlank="1" showInputMessage="1" showErrorMessage="1" sqref="W2:W251">
      <formula1>0</formula1>
      <formula2>66</formula2>
    </dataValidation>
    <dataValidation type="whole" allowBlank="1" showInputMessage="1" showErrorMessage="1" sqref="T2:T251">
      <formula1>1</formula1>
      <formula2>110</formula2>
    </dataValidation>
    <dataValidation type="whole" allowBlank="1" showInputMessage="1" showErrorMessage="1" sqref="Q2">
      <formula1>425000</formula1>
      <formula2>938000</formula2>
    </dataValidation>
    <dataValidation type="whole" allowBlank="1" showInputMessage="1" showErrorMessage="1" sqref="S2:S252">
      <formula1>50</formula1>
      <formula2>1100</formula2>
    </dataValidation>
    <dataValidation type="whole" allowBlank="1" showInputMessage="1" showErrorMessage="1" sqref="Q3:Q252">
      <formula1>425000</formula1>
      <formula2>935000</formula2>
    </dataValidation>
    <dataValidation type="whole" allowBlank="1" showInputMessage="1" showErrorMessage="1" sqref="R2:R252">
      <formula1>42000</formula1>
      <formula2>365000</formula2>
    </dataValidation>
    <dataValidation type="list" allowBlank="1" showInputMessage="1" sqref="AD2:AD252">
      <formula1>Gyártó</formula1>
    </dataValidation>
    <dataValidation type="list" allowBlank="1" showInputMessage="1" sqref="AC2:AC251">
      <formula1>Bertip</formula1>
    </dataValidation>
    <dataValidation type="list" allowBlank="1" showInputMessage="1" showErrorMessage="1" sqref="AE2:AE252">
      <formula1>Rendeltetés</formula1>
    </dataValidation>
    <dataValidation type="list" allowBlank="1" showInputMessage="1" showErrorMessage="1" sqref="AF2:AF252">
      <formula1>Kategória</formula1>
    </dataValidation>
    <dataValidation type="list" allowBlank="1" showInputMessage="1" showErrorMessage="1" sqref="AG2:AG252">
      <formula1>"Üzemelő,Tartalék,Meleg tartalék"</formula1>
    </dataValidation>
    <dataValidation type="whole" allowBlank="1" showInputMessage="1" showErrorMessage="1" sqref="AB252">
      <formula1>111111111</formula1>
      <formula2>999999999</formula2>
    </dataValidation>
    <dataValidation type="whole" allowBlank="1" showInputMessage="1" showErrorMessage="1" sqref="AB2:AB251">
      <formula1>9243000001</formula1>
      <formula2>9243999999</formula2>
    </dataValidation>
    <dataValidation type="custom" allowBlank="1" showInputMessage="1" showErrorMessage="1" sqref="Y2:Y252">
      <formula1>OR($Y2="ND",AND($Y2&gt;=0,$Y2&lt;360))</formula1>
    </dataValidation>
    <dataValidation type="whole" errorStyle="warning" allowBlank="1" showInputMessage="1" showErrorMessage="1" sqref="AA2:AA252">
      <formula1>0</formula1>
      <formula2>3000</formula2>
    </dataValidation>
    <dataValidation type="list" allowBlank="1" showInputMessage="1" showErrorMessage="1" sqref="E2:E252">
      <formula1>DkOk</formula1>
    </dataValidation>
    <dataValidation type="list" allowBlank="1" showInputMessage="1" showErrorMessage="1" sqref="K2:K252">
      <formula1>Üzemidő</formula1>
    </dataValidation>
    <dataValidation type="list" allowBlank="1" showInputMessage="1" showErrorMessage="1" sqref="N2:N252">
      <formula1>SzolgJell</formula1>
    </dataValidation>
    <dataValidation type="list" allowBlank="1" showInputMessage="1" showErrorMessage="1" sqref="D2:D22 D24:D252">
      <formula1>"Nem,Igen"</formula1>
    </dataValidation>
    <dataValidation type="list" allowBlank="1" showInputMessage="1" showErrorMessage="1" sqref="M2:M251">
      <formula1>Álloszt_F</formula1>
    </dataValidation>
    <dataValidation type="date" errorStyle="warning" allowBlank="1" showInputMessage="1" showErrorMessage="1" sqref="L1:L1048576">
      <formula1>14611</formula1>
      <formula2>55153</formula2>
    </dataValidation>
    <dataValidation type="list" allowBlank="1" showInputMessage="1" showErrorMessage="1" sqref="A23:D23 A2:A22 A24:A252">
      <formula1>Kérelem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"/>
  <dimension ref="A1:AF9452"/>
  <sheetViews>
    <sheetView topLeftCell="P3493" workbookViewId="0">
      <selection activeCell="AC3514" sqref="AB2:AC3514"/>
    </sheetView>
  </sheetViews>
  <sheetFormatPr defaultColWidth="33.5" defaultRowHeight="12.75"/>
  <cols>
    <col min="3" max="3" width="49" style="38" bestFit="1" customWidth="1"/>
    <col min="5" max="5" width="58" bestFit="1" customWidth="1"/>
    <col min="13" max="13" width="38.83203125" bestFit="1" customWidth="1"/>
    <col min="14" max="14" width="38.83203125" style="21" customWidth="1"/>
    <col min="15" max="15" width="33.5" style="38"/>
    <col min="16" max="16" width="23.1640625" bestFit="1" customWidth="1"/>
    <col min="18" max="18" width="53.5" bestFit="1" customWidth="1"/>
    <col min="20" max="20" width="4.83203125" style="38" customWidth="1"/>
    <col min="21" max="21" width="16" style="38" bestFit="1" customWidth="1"/>
    <col min="22" max="22" width="5" style="38" customWidth="1"/>
    <col min="23" max="23" width="16.33203125" style="38" bestFit="1" customWidth="1"/>
    <col min="24" max="24" width="16.33203125" style="38" customWidth="1"/>
    <col min="25" max="25" width="5" style="38" customWidth="1"/>
    <col min="26" max="26" width="20.6640625" bestFit="1" customWidth="1"/>
    <col min="27" max="27" width="6" customWidth="1"/>
    <col min="28" max="28" width="6.6640625" style="55" bestFit="1" customWidth="1"/>
    <col min="29" max="29" width="23.1640625" style="55" bestFit="1" customWidth="1"/>
    <col min="30" max="31" width="6" style="55" customWidth="1"/>
    <col min="32" max="32" width="33.5" style="38"/>
  </cols>
  <sheetData>
    <row r="1" spans="1:32" ht="16.5" thickBot="1">
      <c r="A1" s="1" t="s">
        <v>67</v>
      </c>
      <c r="B1" s="1"/>
      <c r="C1" s="38" t="s">
        <v>67</v>
      </c>
      <c r="D1" s="1"/>
      <c r="E1" s="46" t="s">
        <v>3806</v>
      </c>
      <c r="F1" s="1"/>
      <c r="G1" s="4" t="s">
        <v>77</v>
      </c>
      <c r="H1" s="1"/>
      <c r="I1" s="1" t="s">
        <v>78</v>
      </c>
      <c r="J1" s="1"/>
      <c r="K1" s="31" t="s">
        <v>90</v>
      </c>
      <c r="L1" s="1"/>
      <c r="M1" s="25" t="s">
        <v>90</v>
      </c>
      <c r="O1" s="41"/>
      <c r="P1" s="32" t="s">
        <v>82</v>
      </c>
      <c r="Q1" s="32" t="s">
        <v>81</v>
      </c>
      <c r="R1" s="33" t="s">
        <v>3697</v>
      </c>
      <c r="S1" s="31" t="s">
        <v>3698</v>
      </c>
      <c r="U1" s="31" t="s">
        <v>3781</v>
      </c>
      <c r="W1" s="38" t="s">
        <v>3793</v>
      </c>
      <c r="X1" s="38" t="s">
        <v>3795</v>
      </c>
      <c r="Z1" s="1" t="s">
        <v>83</v>
      </c>
      <c r="AB1" s="138" t="s">
        <v>4007</v>
      </c>
      <c r="AC1" s="139" t="s">
        <v>4008</v>
      </c>
      <c r="AF1" s="27" t="s">
        <v>90</v>
      </c>
    </row>
    <row r="2" spans="1:32" ht="16.5" thickBot="1">
      <c r="A2" s="1" t="s">
        <v>84</v>
      </c>
      <c r="B2" s="1"/>
      <c r="C2" s="53" t="s">
        <v>93</v>
      </c>
      <c r="D2" s="1"/>
      <c r="E2" s="47" t="s">
        <v>3807</v>
      </c>
      <c r="F2" s="1"/>
      <c r="G2" s="4" t="s">
        <v>86</v>
      </c>
      <c r="H2" s="1"/>
      <c r="I2" s="3" t="s">
        <v>87</v>
      </c>
      <c r="J2" s="6"/>
      <c r="K2" s="38" t="s">
        <v>79</v>
      </c>
      <c r="L2" s="6"/>
      <c r="M2" s="39" t="s">
        <v>80</v>
      </c>
      <c r="N2" s="30"/>
      <c r="O2" s="28"/>
      <c r="P2" s="43" t="s">
        <v>90</v>
      </c>
      <c r="Q2" s="43" t="s">
        <v>90</v>
      </c>
      <c r="R2" s="43" t="s">
        <v>90</v>
      </c>
      <c r="S2" s="43" t="s">
        <v>90</v>
      </c>
      <c r="T2" s="41"/>
      <c r="U2" s="41" t="s">
        <v>90</v>
      </c>
      <c r="V2" s="41"/>
      <c r="W2" s="41" t="s">
        <v>3794</v>
      </c>
      <c r="X2" s="21">
        <v>121.5</v>
      </c>
      <c r="Y2" s="41"/>
      <c r="Z2" s="14" t="s">
        <v>91</v>
      </c>
      <c r="AB2" s="138">
        <v>1085</v>
      </c>
      <c r="AC2" s="139" t="s">
        <v>83</v>
      </c>
      <c r="AF2" s="42" t="s">
        <v>3736</v>
      </c>
    </row>
    <row r="3" spans="1:32" ht="16.5" thickBot="1">
      <c r="A3" s="1" t="s">
        <v>92</v>
      </c>
      <c r="B3" s="1"/>
      <c r="C3" s="39" t="s">
        <v>100</v>
      </c>
      <c r="D3" s="1"/>
      <c r="E3" s="47" t="s">
        <v>3808</v>
      </c>
      <c r="F3" s="1"/>
      <c r="G3" s="4" t="s">
        <v>94</v>
      </c>
      <c r="H3" s="1"/>
      <c r="I3" s="7" t="s">
        <v>95</v>
      </c>
      <c r="J3" s="6"/>
      <c r="K3" s="45" t="s">
        <v>88</v>
      </c>
      <c r="L3" s="6"/>
      <c r="M3" s="39" t="s">
        <v>89</v>
      </c>
      <c r="N3" s="30"/>
      <c r="O3" s="28"/>
      <c r="P3" s="34">
        <v>6448</v>
      </c>
      <c r="Q3" s="37" t="s">
        <v>126</v>
      </c>
      <c r="R3" s="35" t="s">
        <v>177</v>
      </c>
      <c r="S3" s="36" t="s">
        <v>79</v>
      </c>
      <c r="T3" s="21"/>
      <c r="U3" s="21" t="s">
        <v>3782</v>
      </c>
      <c r="V3" s="21"/>
      <c r="W3" s="23" t="s">
        <v>3796</v>
      </c>
      <c r="X3" s="26">
        <v>161.97499999999999</v>
      </c>
      <c r="Y3" s="21"/>
      <c r="Z3" s="14" t="s">
        <v>99</v>
      </c>
      <c r="AB3" s="138">
        <v>1086</v>
      </c>
      <c r="AC3" s="139" t="s">
        <v>83</v>
      </c>
      <c r="AF3" s="42" t="s">
        <v>105</v>
      </c>
    </row>
    <row r="4" spans="1:32" ht="16.5" thickBot="1">
      <c r="A4" s="38" t="s">
        <v>3964</v>
      </c>
      <c r="B4" s="1"/>
      <c r="C4" s="53" t="s">
        <v>108</v>
      </c>
      <c r="D4" s="1"/>
      <c r="E4" s="47" t="s">
        <v>3809</v>
      </c>
      <c r="F4" s="1"/>
      <c r="G4" s="4" t="s">
        <v>101</v>
      </c>
      <c r="H4" s="1"/>
      <c r="I4" s="7" t="s">
        <v>102</v>
      </c>
      <c r="J4" s="6"/>
      <c r="K4" s="45" t="s">
        <v>96</v>
      </c>
      <c r="L4" s="6"/>
      <c r="M4" s="39" t="s">
        <v>97</v>
      </c>
      <c r="N4" s="30"/>
      <c r="O4" s="28"/>
      <c r="P4" s="43" t="s">
        <v>465</v>
      </c>
      <c r="Q4" s="37" t="s">
        <v>247</v>
      </c>
      <c r="R4" s="35" t="s">
        <v>125</v>
      </c>
      <c r="S4" s="36" t="s">
        <v>103</v>
      </c>
      <c r="T4" s="21"/>
      <c r="U4" s="21" t="s">
        <v>3783</v>
      </c>
      <c r="V4" s="21"/>
      <c r="W4" s="23" t="s">
        <v>3797</v>
      </c>
      <c r="X4" s="21">
        <v>162.02500000000001</v>
      </c>
      <c r="Y4" s="21"/>
      <c r="Z4" s="14" t="s">
        <v>107</v>
      </c>
      <c r="AB4" s="138">
        <v>1087</v>
      </c>
      <c r="AC4" s="139" t="s">
        <v>83</v>
      </c>
      <c r="AF4" s="42" t="s">
        <v>112</v>
      </c>
    </row>
    <row r="5" spans="1:32" ht="16.5" thickBot="1">
      <c r="A5" s="1"/>
      <c r="B5" s="1"/>
      <c r="C5" s="53" t="s">
        <v>143</v>
      </c>
      <c r="D5" s="1"/>
      <c r="E5" s="47" t="s">
        <v>3810</v>
      </c>
      <c r="F5" s="1"/>
      <c r="G5" s="4" t="s">
        <v>109</v>
      </c>
      <c r="H5" s="1"/>
      <c r="I5" s="7" t="s">
        <v>110</v>
      </c>
      <c r="J5" s="6"/>
      <c r="K5" s="45" t="s">
        <v>103</v>
      </c>
      <c r="L5" s="6"/>
      <c r="M5" s="25" t="s">
        <v>104</v>
      </c>
      <c r="O5" s="28"/>
      <c r="P5" s="34" t="s">
        <v>169</v>
      </c>
      <c r="Q5" s="37" t="s">
        <v>140</v>
      </c>
      <c r="R5" s="35" t="s">
        <v>125</v>
      </c>
      <c r="S5" s="36" t="s">
        <v>103</v>
      </c>
      <c r="T5" s="21"/>
      <c r="U5" s="23" t="s">
        <v>3785</v>
      </c>
      <c r="V5" s="21"/>
      <c r="W5" s="21"/>
      <c r="X5" s="23">
        <v>406.02800000000002</v>
      </c>
      <c r="Y5" s="21"/>
      <c r="Z5" s="14" t="s">
        <v>114</v>
      </c>
      <c r="AB5" s="138">
        <v>1088</v>
      </c>
      <c r="AC5" s="139" t="s">
        <v>83</v>
      </c>
      <c r="AF5" s="42" t="s">
        <v>119</v>
      </c>
    </row>
    <row r="6" spans="1:32" ht="16.5" thickBot="1">
      <c r="A6" s="1"/>
      <c r="B6" s="1"/>
      <c r="C6" s="21"/>
      <c r="D6" s="1"/>
      <c r="E6" s="47" t="s">
        <v>3811</v>
      </c>
      <c r="F6" s="1"/>
      <c r="G6" s="4" t="s">
        <v>116</v>
      </c>
      <c r="H6" s="1"/>
      <c r="I6" s="7" t="s">
        <v>117</v>
      </c>
      <c r="J6" s="6"/>
      <c r="K6" s="6"/>
      <c r="L6" s="6"/>
      <c r="M6" s="39" t="s">
        <v>111</v>
      </c>
      <c r="N6" s="30"/>
      <c r="O6" s="28"/>
      <c r="P6" s="43" t="s">
        <v>468</v>
      </c>
      <c r="Q6" s="37" t="s">
        <v>247</v>
      </c>
      <c r="R6" s="35" t="s">
        <v>125</v>
      </c>
      <c r="S6" s="36" t="s">
        <v>103</v>
      </c>
      <c r="T6" s="21"/>
      <c r="U6" s="23" t="s">
        <v>3786</v>
      </c>
      <c r="V6" s="21"/>
      <c r="W6" s="21"/>
      <c r="X6" s="23">
        <v>406.03699999999998</v>
      </c>
      <c r="Y6" s="21"/>
      <c r="Z6" s="14" t="s">
        <v>121</v>
      </c>
      <c r="AB6" s="138">
        <v>1089</v>
      </c>
      <c r="AC6" s="139" t="s">
        <v>83</v>
      </c>
      <c r="AF6" s="42" t="s">
        <v>3739</v>
      </c>
    </row>
    <row r="7" spans="1:32" ht="16.5" thickBot="1">
      <c r="A7" s="1"/>
      <c r="B7" s="1"/>
      <c r="C7" s="21"/>
      <c r="D7" s="1"/>
      <c r="E7" s="47" t="s">
        <v>3812</v>
      </c>
      <c r="F7" s="1"/>
      <c r="G7" s="4" t="s">
        <v>123</v>
      </c>
      <c r="H7" s="1"/>
      <c r="I7" s="7" t="s">
        <v>124</v>
      </c>
      <c r="J7" s="6"/>
      <c r="K7" s="6"/>
      <c r="L7" s="6"/>
      <c r="M7" s="39" t="s">
        <v>118</v>
      </c>
      <c r="N7" s="30"/>
      <c r="O7" s="42"/>
      <c r="P7" s="43" t="s">
        <v>471</v>
      </c>
      <c r="Q7" s="37" t="s">
        <v>247</v>
      </c>
      <c r="R7" s="35" t="s">
        <v>125</v>
      </c>
      <c r="S7" s="36" t="s">
        <v>103</v>
      </c>
      <c r="T7" s="21"/>
      <c r="U7" s="23" t="s">
        <v>3787</v>
      </c>
      <c r="V7" s="21"/>
      <c r="W7" s="21"/>
      <c r="X7" s="23">
        <v>9410</v>
      </c>
      <c r="Y7" s="21"/>
      <c r="Z7" s="14" t="s">
        <v>128</v>
      </c>
      <c r="AB7" s="138">
        <v>1091</v>
      </c>
      <c r="AC7" s="139" t="s">
        <v>83</v>
      </c>
      <c r="AF7" s="42" t="s">
        <v>126</v>
      </c>
    </row>
    <row r="8" spans="1:32" ht="16.5" thickBot="1">
      <c r="A8" s="1"/>
      <c r="B8" s="1"/>
      <c r="D8" s="1"/>
      <c r="E8" s="47" t="s">
        <v>3813</v>
      </c>
      <c r="F8" s="1"/>
      <c r="G8" s="4" t="s">
        <v>130</v>
      </c>
      <c r="H8" s="1"/>
      <c r="I8" s="7" t="s">
        <v>131</v>
      </c>
      <c r="J8" s="6"/>
      <c r="K8" s="6"/>
      <c r="L8" s="6"/>
      <c r="M8" s="40" t="s">
        <v>125</v>
      </c>
      <c r="N8" s="23"/>
      <c r="O8" s="42"/>
      <c r="P8" s="43" t="s">
        <v>473</v>
      </c>
      <c r="Q8" s="42" t="s">
        <v>247</v>
      </c>
      <c r="R8" s="35" t="s">
        <v>125</v>
      </c>
      <c r="S8" s="36" t="s">
        <v>103</v>
      </c>
      <c r="T8" s="21"/>
      <c r="U8" s="23" t="s">
        <v>3788</v>
      </c>
      <c r="V8" s="21"/>
      <c r="W8" s="21"/>
      <c r="X8" s="21"/>
      <c r="Y8" s="21"/>
      <c r="Z8" s="14" t="s">
        <v>135</v>
      </c>
      <c r="AB8" s="138">
        <v>1092</v>
      </c>
      <c r="AC8" s="139" t="s">
        <v>83</v>
      </c>
      <c r="AF8" s="42" t="s">
        <v>3741</v>
      </c>
    </row>
    <row r="9" spans="1:32" ht="16.5" thickBot="1">
      <c r="A9" s="48"/>
      <c r="B9" s="1"/>
      <c r="D9" s="1"/>
      <c r="E9" s="47" t="s">
        <v>3814</v>
      </c>
      <c r="F9" s="1"/>
      <c r="G9" s="4" t="s">
        <v>137</v>
      </c>
      <c r="H9" s="1"/>
      <c r="I9" s="7" t="s">
        <v>138</v>
      </c>
      <c r="J9" s="6"/>
      <c r="K9" s="6"/>
      <c r="L9" s="6"/>
      <c r="M9" s="39" t="s">
        <v>132</v>
      </c>
      <c r="N9" s="30"/>
      <c r="O9" s="42"/>
      <c r="P9" s="43" t="s">
        <v>475</v>
      </c>
      <c r="Q9" s="42" t="s">
        <v>247</v>
      </c>
      <c r="R9" s="35" t="s">
        <v>125</v>
      </c>
      <c r="S9" s="36" t="s">
        <v>103</v>
      </c>
      <c r="T9" s="21"/>
      <c r="U9" s="23" t="s">
        <v>3789</v>
      </c>
      <c r="V9" s="21"/>
      <c r="W9" s="21"/>
      <c r="X9" s="21"/>
      <c r="Y9" s="21"/>
      <c r="Z9" s="14" t="s">
        <v>142</v>
      </c>
      <c r="AB9" s="138">
        <v>1093</v>
      </c>
      <c r="AC9" s="139" t="s">
        <v>83</v>
      </c>
      <c r="AF9" s="42" t="s">
        <v>133</v>
      </c>
    </row>
    <row r="10" spans="1:32" ht="16.5" thickBot="1">
      <c r="A10" s="1"/>
      <c r="B10" s="1"/>
      <c r="D10" s="1"/>
      <c r="E10" s="47" t="s">
        <v>3815</v>
      </c>
      <c r="F10" s="1"/>
      <c r="G10" s="5" t="s">
        <v>72</v>
      </c>
      <c r="H10" s="1"/>
      <c r="I10" s="7" t="s">
        <v>144</v>
      </c>
      <c r="J10" s="6"/>
      <c r="K10" s="6"/>
      <c r="L10" s="6"/>
      <c r="M10" s="39" t="s">
        <v>139</v>
      </c>
      <c r="N10" s="30"/>
      <c r="O10" s="42"/>
      <c r="P10" s="34" t="s">
        <v>3740</v>
      </c>
      <c r="Q10" s="42" t="s">
        <v>126</v>
      </c>
      <c r="R10" s="35" t="s">
        <v>177</v>
      </c>
      <c r="S10" s="36" t="s">
        <v>79</v>
      </c>
      <c r="T10" s="21"/>
      <c r="U10" s="23" t="s">
        <v>3790</v>
      </c>
      <c r="V10" s="21"/>
      <c r="W10" s="21"/>
      <c r="X10" s="21"/>
      <c r="Y10" s="21"/>
      <c r="Z10" s="14" t="s">
        <v>148</v>
      </c>
      <c r="AB10" s="138">
        <v>1094</v>
      </c>
      <c r="AC10" s="139" t="s">
        <v>83</v>
      </c>
      <c r="AF10" s="42" t="s">
        <v>3743</v>
      </c>
    </row>
    <row r="11" spans="1:32" ht="26.25" thickBot="1">
      <c r="A11" s="1"/>
      <c r="B11" s="1"/>
      <c r="C11" s="38" t="s">
        <v>67</v>
      </c>
      <c r="D11" s="1"/>
      <c r="E11" s="47" t="s">
        <v>3816</v>
      </c>
      <c r="F11" s="1"/>
      <c r="G11" s="5" t="s">
        <v>150</v>
      </c>
      <c r="H11" s="1"/>
      <c r="I11" s="7" t="s">
        <v>73</v>
      </c>
      <c r="J11" s="6"/>
      <c r="K11" s="6"/>
      <c r="L11" s="6"/>
      <c r="M11" s="39" t="s">
        <v>145</v>
      </c>
      <c r="N11" s="30"/>
      <c r="O11" s="42"/>
      <c r="P11" s="43" t="s">
        <v>477</v>
      </c>
      <c r="Q11" s="42" t="s">
        <v>247</v>
      </c>
      <c r="R11" s="35" t="s">
        <v>125</v>
      </c>
      <c r="S11" s="36" t="s">
        <v>103</v>
      </c>
      <c r="T11" s="21"/>
      <c r="U11" s="23" t="s">
        <v>3784</v>
      </c>
      <c r="V11" s="21"/>
      <c r="W11" s="21"/>
      <c r="X11" s="21"/>
      <c r="Y11" s="21"/>
      <c r="Z11" s="14" t="s">
        <v>153</v>
      </c>
      <c r="AB11" s="145">
        <v>1095</v>
      </c>
      <c r="AC11" s="139" t="s">
        <v>83</v>
      </c>
      <c r="AF11" s="42" t="s">
        <v>140</v>
      </c>
    </row>
    <row r="12" spans="1:32" ht="16.5" thickBot="1">
      <c r="A12" s="1"/>
      <c r="B12" s="1"/>
      <c r="C12" s="53" t="s">
        <v>76</v>
      </c>
      <c r="D12" s="1"/>
      <c r="E12" s="47" t="s">
        <v>3817</v>
      </c>
      <c r="F12" s="1"/>
      <c r="G12" s="5" t="s">
        <v>155</v>
      </c>
      <c r="H12" s="1"/>
      <c r="I12" s="7" t="s">
        <v>156</v>
      </c>
      <c r="J12" s="6"/>
      <c r="K12" s="6"/>
      <c r="L12" s="6"/>
      <c r="M12" s="39" t="s">
        <v>151</v>
      </c>
      <c r="N12" s="30"/>
      <c r="O12" s="42"/>
      <c r="P12" s="43" t="s">
        <v>479</v>
      </c>
      <c r="Q12" s="42" t="s">
        <v>247</v>
      </c>
      <c r="R12" s="35" t="s">
        <v>125</v>
      </c>
      <c r="S12" s="36" t="s">
        <v>103</v>
      </c>
      <c r="T12" s="21"/>
      <c r="U12" s="23" t="s">
        <v>3791</v>
      </c>
      <c r="V12" s="21"/>
      <c r="W12" s="21"/>
      <c r="X12" s="21"/>
      <c r="Y12" s="21"/>
      <c r="Z12" s="14" t="s">
        <v>159</v>
      </c>
      <c r="AB12" s="138">
        <v>1096</v>
      </c>
      <c r="AC12" s="139" t="s">
        <v>83</v>
      </c>
      <c r="AF12" s="42" t="s">
        <v>146</v>
      </c>
    </row>
    <row r="13" spans="1:32" ht="16.5" thickBot="1">
      <c r="A13" s="1"/>
      <c r="B13" s="1"/>
      <c r="C13" s="53" t="s">
        <v>85</v>
      </c>
      <c r="D13" s="1"/>
      <c r="E13" s="47" t="s">
        <v>3818</v>
      </c>
      <c r="F13" s="1"/>
      <c r="G13" s="5" t="s">
        <v>160</v>
      </c>
      <c r="H13" s="1"/>
      <c r="I13" s="7" t="s">
        <v>161</v>
      </c>
      <c r="J13" s="6"/>
      <c r="K13" s="6"/>
      <c r="L13" s="6"/>
      <c r="M13" s="39" t="s">
        <v>157</v>
      </c>
      <c r="N13" s="30"/>
      <c r="O13" s="42"/>
      <c r="P13" s="34" t="s">
        <v>415</v>
      </c>
      <c r="Q13" s="42" t="s">
        <v>203</v>
      </c>
      <c r="R13" s="35" t="s">
        <v>80</v>
      </c>
      <c r="S13" s="36" t="s">
        <v>96</v>
      </c>
      <c r="T13" s="21"/>
      <c r="U13" s="23"/>
      <c r="V13" s="21"/>
      <c r="W13" s="21"/>
      <c r="X13" s="21"/>
      <c r="Y13" s="21"/>
      <c r="Z13" s="14" t="s">
        <v>165</v>
      </c>
      <c r="AB13" s="138">
        <v>1097</v>
      </c>
      <c r="AC13" s="139" t="s">
        <v>83</v>
      </c>
      <c r="AF13" s="42" t="s">
        <v>152</v>
      </c>
    </row>
    <row r="14" spans="1:32" ht="16.5" thickBot="1">
      <c r="A14" s="1"/>
      <c r="B14" s="1"/>
      <c r="C14" s="53" t="s">
        <v>115</v>
      </c>
      <c r="D14" s="1"/>
      <c r="E14" s="47" t="s">
        <v>3819</v>
      </c>
      <c r="F14" s="1"/>
      <c r="G14" s="1"/>
      <c r="H14" s="1"/>
      <c r="I14" s="7" t="s">
        <v>166</v>
      </c>
      <c r="J14" s="6"/>
      <c r="K14" s="6"/>
      <c r="L14" s="6"/>
      <c r="M14" s="39" t="s">
        <v>162</v>
      </c>
      <c r="N14" s="30"/>
      <c r="O14" s="42"/>
      <c r="P14" s="34" t="s">
        <v>3750</v>
      </c>
      <c r="Q14" s="42" t="s">
        <v>3751</v>
      </c>
      <c r="R14" s="35" t="s">
        <v>80</v>
      </c>
      <c r="S14" s="36" t="s">
        <v>96</v>
      </c>
      <c r="T14" s="21"/>
      <c r="U14" s="23"/>
      <c r="V14" s="21"/>
      <c r="W14" s="21"/>
      <c r="X14" s="21"/>
      <c r="Y14" s="21"/>
      <c r="Z14" s="14" t="s">
        <v>170</v>
      </c>
      <c r="AB14" s="138">
        <v>1098</v>
      </c>
      <c r="AC14" s="139" t="s">
        <v>83</v>
      </c>
      <c r="AF14" s="42" t="s">
        <v>158</v>
      </c>
    </row>
    <row r="15" spans="1:32" ht="16.5" thickBot="1">
      <c r="A15" s="1"/>
      <c r="B15" s="1"/>
      <c r="C15" s="53" t="s">
        <v>122</v>
      </c>
      <c r="D15" s="1"/>
      <c r="E15" s="47" t="s">
        <v>3820</v>
      </c>
      <c r="F15" s="1"/>
      <c r="G15" s="1"/>
      <c r="H15" s="1"/>
      <c r="I15" s="7" t="s">
        <v>171</v>
      </c>
      <c r="J15" s="6"/>
      <c r="K15" s="6"/>
      <c r="L15" s="6"/>
      <c r="M15" s="39" t="s">
        <v>167</v>
      </c>
      <c r="N15" s="30"/>
      <c r="O15" s="42"/>
      <c r="P15" s="34" t="s">
        <v>209</v>
      </c>
      <c r="Q15" s="42" t="s">
        <v>146</v>
      </c>
      <c r="R15" s="35" t="s">
        <v>80</v>
      </c>
      <c r="S15" s="36" t="s">
        <v>96</v>
      </c>
      <c r="T15" s="21"/>
      <c r="U15" s="23"/>
      <c r="V15" s="21"/>
      <c r="W15" s="21"/>
      <c r="X15" s="21"/>
      <c r="Y15" s="21"/>
      <c r="Z15" s="14" t="s">
        <v>175</v>
      </c>
      <c r="AB15" s="138">
        <v>1101</v>
      </c>
      <c r="AC15" s="139" t="s">
        <v>83</v>
      </c>
      <c r="AF15" s="42" t="s">
        <v>3744</v>
      </c>
    </row>
    <row r="16" spans="1:32" ht="16.5" thickBot="1">
      <c r="A16" s="1"/>
      <c r="B16" s="1"/>
      <c r="C16" s="53" t="s">
        <v>129</v>
      </c>
      <c r="D16" s="1"/>
      <c r="E16" s="47" t="s">
        <v>3821</v>
      </c>
      <c r="F16" s="1"/>
      <c r="G16" s="1"/>
      <c r="H16" s="1"/>
      <c r="I16" s="7" t="s">
        <v>176</v>
      </c>
      <c r="J16" s="6"/>
      <c r="K16" s="6"/>
      <c r="L16" s="6"/>
      <c r="M16" s="39" t="s">
        <v>172</v>
      </c>
      <c r="N16" s="30"/>
      <c r="O16" s="42"/>
      <c r="P16" s="34" t="s">
        <v>514</v>
      </c>
      <c r="Q16" s="34" t="s">
        <v>266</v>
      </c>
      <c r="R16" s="35" t="s">
        <v>80</v>
      </c>
      <c r="S16" s="36" t="s">
        <v>96</v>
      </c>
      <c r="T16" s="21"/>
      <c r="U16" s="23"/>
      <c r="V16" s="21"/>
      <c r="W16" s="21"/>
      <c r="X16" s="21"/>
      <c r="Y16" s="21"/>
      <c r="Z16" s="14" t="s">
        <v>180</v>
      </c>
      <c r="AB16" s="138">
        <v>1102</v>
      </c>
      <c r="AC16" s="139" t="s">
        <v>83</v>
      </c>
      <c r="AF16" s="42" t="s">
        <v>163</v>
      </c>
    </row>
    <row r="17" spans="3:32" ht="16.5" thickBot="1">
      <c r="C17" s="53" t="s">
        <v>136</v>
      </c>
      <c r="D17" s="1"/>
      <c r="E17" s="47" t="s">
        <v>3822</v>
      </c>
      <c r="F17" s="1"/>
      <c r="G17" s="54" t="s">
        <v>3636</v>
      </c>
      <c r="H17" s="1"/>
      <c r="I17" s="7" t="s">
        <v>181</v>
      </c>
      <c r="J17" s="6"/>
      <c r="K17" s="6"/>
      <c r="L17" s="6"/>
      <c r="M17" s="39" t="s">
        <v>177</v>
      </c>
      <c r="N17" s="30"/>
      <c r="O17" s="42"/>
      <c r="P17" s="34" t="s">
        <v>456</v>
      </c>
      <c r="Q17" s="42" t="s">
        <v>233</v>
      </c>
      <c r="R17" s="35" t="s">
        <v>80</v>
      </c>
      <c r="S17" s="36" t="s">
        <v>96</v>
      </c>
      <c r="T17" s="21"/>
      <c r="U17" s="21"/>
      <c r="V17" s="21"/>
      <c r="W17" s="21"/>
      <c r="X17" s="21"/>
      <c r="Y17" s="21"/>
      <c r="Z17" s="14" t="s">
        <v>184</v>
      </c>
      <c r="AB17" s="145">
        <v>1103</v>
      </c>
      <c r="AC17" s="139" t="s">
        <v>83</v>
      </c>
      <c r="AF17" s="42" t="s">
        <v>3746</v>
      </c>
    </row>
    <row r="18" spans="3:32" ht="16.5" thickBot="1">
      <c r="C18" s="53" t="s">
        <v>149</v>
      </c>
      <c r="D18" s="1"/>
      <c r="E18" s="47" t="s">
        <v>3823</v>
      </c>
      <c r="F18" s="1"/>
      <c r="G18" s="54" t="s">
        <v>3970</v>
      </c>
      <c r="H18" s="1"/>
      <c r="I18" s="7" t="s">
        <v>185</v>
      </c>
      <c r="J18" s="6"/>
      <c r="K18" s="6"/>
      <c r="L18" s="6"/>
      <c r="M18" s="6"/>
      <c r="N18" s="45"/>
      <c r="O18" s="42"/>
      <c r="P18" s="34" t="s">
        <v>481</v>
      </c>
      <c r="Q18" s="42" t="s">
        <v>247</v>
      </c>
      <c r="R18" s="35" t="s">
        <v>80</v>
      </c>
      <c r="S18" s="36" t="s">
        <v>96</v>
      </c>
      <c r="T18" s="21"/>
      <c r="U18" s="21"/>
      <c r="V18" s="21"/>
      <c r="W18" s="21"/>
      <c r="X18" s="21"/>
      <c r="Y18" s="21"/>
      <c r="Z18" s="14" t="s">
        <v>188</v>
      </c>
      <c r="AB18" s="138">
        <v>1104</v>
      </c>
      <c r="AC18" s="139" t="s">
        <v>83</v>
      </c>
      <c r="AF18" s="42" t="s">
        <v>168</v>
      </c>
    </row>
    <row r="19" spans="3:32" ht="16.5" thickBot="1">
      <c r="C19" s="53" t="s">
        <v>154</v>
      </c>
      <c r="D19" s="1"/>
      <c r="E19" s="47" t="s">
        <v>3824</v>
      </c>
      <c r="F19" s="1"/>
      <c r="G19" s="54" t="s">
        <v>3971</v>
      </c>
      <c r="H19" s="1"/>
      <c r="I19" s="7" t="s">
        <v>189</v>
      </c>
      <c r="J19" s="6"/>
      <c r="K19" s="6"/>
      <c r="L19" s="6"/>
      <c r="M19" s="6"/>
      <c r="N19" s="45"/>
      <c r="O19" s="42"/>
      <c r="P19" s="34" t="s">
        <v>120</v>
      </c>
      <c r="Q19" s="42" t="s">
        <v>105</v>
      </c>
      <c r="R19" s="35" t="s">
        <v>80</v>
      </c>
      <c r="S19" s="36" t="s">
        <v>96</v>
      </c>
      <c r="T19" s="21"/>
      <c r="U19" s="21"/>
      <c r="V19" s="21"/>
      <c r="W19" s="21"/>
      <c r="X19" s="21"/>
      <c r="Y19" s="21"/>
      <c r="Z19" s="14" t="s">
        <v>192</v>
      </c>
      <c r="AB19" s="138">
        <v>1105</v>
      </c>
      <c r="AC19" s="139" t="s">
        <v>83</v>
      </c>
      <c r="AF19" s="42" t="s">
        <v>3748</v>
      </c>
    </row>
    <row r="20" spans="3:32" ht="16.5" thickBot="1">
      <c r="D20" s="1"/>
      <c r="E20" s="47" t="s">
        <v>3825</v>
      </c>
      <c r="F20" s="1"/>
      <c r="G20" s="54" t="s">
        <v>3972</v>
      </c>
      <c r="H20" s="1"/>
      <c r="I20" s="7" t="s">
        <v>193</v>
      </c>
      <c r="J20" s="6"/>
      <c r="K20" s="6"/>
      <c r="L20" s="6"/>
      <c r="M20" s="6"/>
      <c r="N20" s="45"/>
      <c r="O20" s="42"/>
      <c r="P20" s="34" t="s">
        <v>361</v>
      </c>
      <c r="Q20" s="34" t="s">
        <v>173</v>
      </c>
      <c r="R20" s="35" t="s">
        <v>125</v>
      </c>
      <c r="S20" s="36" t="s">
        <v>103</v>
      </c>
      <c r="T20" s="21"/>
      <c r="U20" s="21"/>
      <c r="V20" s="21"/>
      <c r="W20" s="21"/>
      <c r="X20" s="21"/>
      <c r="Y20" s="21"/>
      <c r="Z20" s="14" t="s">
        <v>196</v>
      </c>
      <c r="AB20" s="138">
        <v>1106</v>
      </c>
      <c r="AC20" s="139" t="s">
        <v>83</v>
      </c>
      <c r="AF20" s="42" t="s">
        <v>3751</v>
      </c>
    </row>
    <row r="21" spans="3:32" ht="16.5" thickBot="1">
      <c r="D21" s="1"/>
      <c r="E21" s="47" t="s">
        <v>3826</v>
      </c>
      <c r="F21" s="1"/>
      <c r="G21" s="54" t="s">
        <v>3973</v>
      </c>
      <c r="H21" s="1"/>
      <c r="I21" s="7" t="s">
        <v>198</v>
      </c>
      <c r="J21" s="6"/>
      <c r="K21" s="6"/>
      <c r="L21" s="6"/>
      <c r="M21" s="6"/>
      <c r="N21" s="45"/>
      <c r="O21" s="42"/>
      <c r="P21" s="34" t="s">
        <v>364</v>
      </c>
      <c r="Q21" s="42" t="s">
        <v>173</v>
      </c>
      <c r="R21" s="35" t="s">
        <v>125</v>
      </c>
      <c r="S21" s="36" t="s">
        <v>103</v>
      </c>
      <c r="T21" s="21"/>
      <c r="U21" s="21"/>
      <c r="V21" s="21"/>
      <c r="W21" s="21"/>
      <c r="X21" s="21"/>
      <c r="Y21" s="21"/>
      <c r="Z21" s="14" t="s">
        <v>201</v>
      </c>
      <c r="AB21" s="138">
        <v>1107</v>
      </c>
      <c r="AC21" s="139" t="s">
        <v>83</v>
      </c>
      <c r="AF21" s="42" t="s">
        <v>3752</v>
      </c>
    </row>
    <row r="22" spans="3:32" ht="16.5" thickBot="1">
      <c r="D22" s="1"/>
      <c r="E22" s="47" t="s">
        <v>3827</v>
      </c>
      <c r="F22" s="1"/>
      <c r="G22" s="54" t="s">
        <v>3974</v>
      </c>
      <c r="H22" s="1"/>
      <c r="I22" s="7" t="s">
        <v>202</v>
      </c>
      <c r="J22" s="6"/>
      <c r="K22" s="6"/>
      <c r="L22" s="6"/>
      <c r="M22" s="6"/>
      <c r="N22" s="45"/>
      <c r="O22" s="42"/>
      <c r="P22" s="34" t="s">
        <v>394</v>
      </c>
      <c r="Q22" s="42" t="s">
        <v>190</v>
      </c>
      <c r="R22" s="35" t="s">
        <v>80</v>
      </c>
      <c r="S22" s="36" t="s">
        <v>96</v>
      </c>
      <c r="T22" s="21"/>
      <c r="U22" s="21"/>
      <c r="V22" s="21"/>
      <c r="W22" s="21"/>
      <c r="X22" s="21"/>
      <c r="Y22" s="21"/>
      <c r="Z22" s="14" t="s">
        <v>205</v>
      </c>
      <c r="AB22" s="138">
        <v>1108</v>
      </c>
      <c r="AC22" s="139" t="s">
        <v>83</v>
      </c>
      <c r="AF22" s="42" t="s">
        <v>173</v>
      </c>
    </row>
    <row r="23" spans="3:32" ht="16.5" thickBot="1">
      <c r="D23" s="1"/>
      <c r="E23" s="47" t="s">
        <v>3828</v>
      </c>
      <c r="F23" s="1"/>
      <c r="G23" s="54" t="s">
        <v>3975</v>
      </c>
      <c r="H23" s="1"/>
      <c r="I23" s="7" t="s">
        <v>207</v>
      </c>
      <c r="J23" s="6"/>
      <c r="K23" s="6"/>
      <c r="L23" s="6"/>
      <c r="M23" s="6"/>
      <c r="N23" s="45"/>
      <c r="O23" s="42"/>
      <c r="P23" s="34" t="s">
        <v>459</v>
      </c>
      <c r="Q23" s="42" t="s">
        <v>233</v>
      </c>
      <c r="R23" s="35" t="s">
        <v>80</v>
      </c>
      <c r="S23" s="36" t="s">
        <v>96</v>
      </c>
      <c r="T23" s="21"/>
      <c r="U23" s="21"/>
      <c r="V23" s="21"/>
      <c r="W23" s="21"/>
      <c r="X23" s="21"/>
      <c r="Y23" s="21"/>
      <c r="Z23" s="14" t="s">
        <v>210</v>
      </c>
      <c r="AB23" s="138">
        <v>1111</v>
      </c>
      <c r="AC23" s="139" t="s">
        <v>83</v>
      </c>
      <c r="AF23" s="42" t="s">
        <v>178</v>
      </c>
    </row>
    <row r="24" spans="3:32" ht="16.5" thickBot="1">
      <c r="D24" s="1"/>
      <c r="E24" s="47" t="s">
        <v>3829</v>
      </c>
      <c r="F24" s="1"/>
      <c r="G24" s="54" t="s">
        <v>3976</v>
      </c>
      <c r="H24" s="1"/>
      <c r="I24" s="7" t="s">
        <v>212</v>
      </c>
      <c r="J24" s="6"/>
      <c r="K24" s="6"/>
      <c r="L24" s="6"/>
      <c r="M24" s="6"/>
      <c r="N24" s="45"/>
      <c r="O24" s="42"/>
      <c r="P24" s="34" t="s">
        <v>3765</v>
      </c>
      <c r="Q24" s="42" t="s">
        <v>3766</v>
      </c>
      <c r="R24" s="35" t="s">
        <v>177</v>
      </c>
      <c r="S24" s="36" t="s">
        <v>79</v>
      </c>
      <c r="T24" s="21"/>
      <c r="U24" s="21"/>
      <c r="V24" s="21"/>
      <c r="W24" s="21"/>
      <c r="X24" s="21"/>
      <c r="Y24" s="21"/>
      <c r="Z24" s="14" t="s">
        <v>215</v>
      </c>
      <c r="AB24" s="138">
        <v>1112</v>
      </c>
      <c r="AC24" s="139" t="s">
        <v>83</v>
      </c>
      <c r="AF24" s="42" t="s">
        <v>182</v>
      </c>
    </row>
    <row r="25" spans="3:32" ht="16.5" thickBot="1">
      <c r="D25" s="1"/>
      <c r="E25" s="47" t="s">
        <v>3830</v>
      </c>
      <c r="F25" s="1"/>
      <c r="G25" s="54" t="s">
        <v>3977</v>
      </c>
      <c r="H25" s="1"/>
      <c r="I25" s="7" t="s">
        <v>217</v>
      </c>
      <c r="J25" s="6"/>
      <c r="K25" s="6"/>
      <c r="L25" s="6"/>
      <c r="M25" s="6"/>
      <c r="N25" s="45"/>
      <c r="O25" s="42"/>
      <c r="P25" s="34" t="s">
        <v>400</v>
      </c>
      <c r="Q25" s="34" t="s">
        <v>3754</v>
      </c>
      <c r="R25" s="35" t="s">
        <v>177</v>
      </c>
      <c r="S25" s="36" t="s">
        <v>79</v>
      </c>
      <c r="T25" s="21"/>
      <c r="U25" s="21"/>
      <c r="V25" s="21"/>
      <c r="W25" s="21"/>
      <c r="X25" s="21"/>
      <c r="Y25" s="21"/>
      <c r="Z25" s="14" t="s">
        <v>221</v>
      </c>
      <c r="AB25" s="138">
        <v>1113</v>
      </c>
      <c r="AC25" s="139" t="s">
        <v>83</v>
      </c>
      <c r="AF25" s="42" t="s">
        <v>186</v>
      </c>
    </row>
    <row r="26" spans="3:32" ht="16.5" thickBot="1">
      <c r="D26" s="1"/>
      <c r="E26" s="47" t="s">
        <v>3831</v>
      </c>
      <c r="F26" s="1"/>
      <c r="G26" s="54" t="s">
        <v>3978</v>
      </c>
      <c r="H26" s="1"/>
      <c r="I26" s="7" t="s">
        <v>223</v>
      </c>
      <c r="J26" s="6"/>
      <c r="K26" s="6"/>
      <c r="L26" s="6"/>
      <c r="M26" s="6"/>
      <c r="N26" s="29"/>
      <c r="O26" s="42"/>
      <c r="P26" s="34" t="s">
        <v>403</v>
      </c>
      <c r="Q26" s="34" t="s">
        <v>3754</v>
      </c>
      <c r="R26" s="35" t="s">
        <v>177</v>
      </c>
      <c r="S26" s="36" t="s">
        <v>79</v>
      </c>
      <c r="T26" s="21"/>
      <c r="U26" s="21"/>
      <c r="V26" s="21"/>
      <c r="W26" s="21"/>
      <c r="X26" s="21"/>
      <c r="Y26" s="21"/>
      <c r="Z26" s="14" t="s">
        <v>228</v>
      </c>
      <c r="AB26" s="138">
        <v>1114</v>
      </c>
      <c r="AC26" s="139" t="s">
        <v>83</v>
      </c>
      <c r="AF26" s="42" t="s">
        <v>190</v>
      </c>
    </row>
    <row r="27" spans="3:32" ht="16.5" thickBot="1">
      <c r="D27" s="1"/>
      <c r="E27" s="47" t="s">
        <v>3832</v>
      </c>
      <c r="F27" s="1"/>
      <c r="G27" s="54" t="s">
        <v>3979</v>
      </c>
      <c r="H27" s="1"/>
      <c r="I27" s="7" t="s">
        <v>230</v>
      </c>
      <c r="J27" s="6"/>
      <c r="K27" s="6"/>
      <c r="L27" s="6"/>
      <c r="M27" s="6"/>
      <c r="O27" s="42"/>
      <c r="P27" s="34" t="s">
        <v>3771</v>
      </c>
      <c r="Q27" s="42" t="s">
        <v>3772</v>
      </c>
      <c r="R27" s="35" t="s">
        <v>125</v>
      </c>
      <c r="S27" s="36" t="s">
        <v>103</v>
      </c>
      <c r="T27" s="21"/>
      <c r="U27" s="21"/>
      <c r="V27" s="21"/>
      <c r="W27" s="21"/>
      <c r="X27" s="21"/>
      <c r="Y27" s="21"/>
      <c r="Z27" s="14" t="s">
        <v>235</v>
      </c>
      <c r="AB27" s="138">
        <v>1115</v>
      </c>
      <c r="AC27" s="139" t="s">
        <v>83</v>
      </c>
      <c r="AF27" s="42" t="s">
        <v>194</v>
      </c>
    </row>
    <row r="28" spans="3:32" ht="16.5" thickBot="1">
      <c r="D28" s="1"/>
      <c r="E28" s="47" t="s">
        <v>3833</v>
      </c>
      <c r="F28" s="1"/>
      <c r="G28" s="54" t="s">
        <v>3980</v>
      </c>
      <c r="H28" s="1"/>
      <c r="I28" s="7" t="s">
        <v>237</v>
      </c>
      <c r="J28" s="6"/>
      <c r="K28" s="6"/>
      <c r="L28" s="6"/>
      <c r="M28" s="6"/>
      <c r="O28" s="42"/>
      <c r="P28" s="34" t="s">
        <v>3798</v>
      </c>
      <c r="Q28" s="34" t="s">
        <v>226</v>
      </c>
      <c r="R28" s="35" t="s">
        <v>97</v>
      </c>
      <c r="S28" s="36" t="s">
        <v>96</v>
      </c>
      <c r="T28" s="21"/>
      <c r="U28" s="21"/>
      <c r="V28" s="21"/>
      <c r="W28" s="21"/>
      <c r="X28" s="21"/>
      <c r="Y28" s="21"/>
      <c r="Z28" s="14" t="s">
        <v>242</v>
      </c>
      <c r="AB28" s="138">
        <v>1116</v>
      </c>
      <c r="AC28" s="139" t="s">
        <v>83</v>
      </c>
      <c r="AF28" s="42" t="s">
        <v>199</v>
      </c>
    </row>
    <row r="29" spans="3:32" ht="16.5" thickBot="1">
      <c r="D29" s="1"/>
      <c r="E29" s="47" t="s">
        <v>3834</v>
      </c>
      <c r="F29" s="1"/>
      <c r="G29" s="54" t="s">
        <v>3981</v>
      </c>
      <c r="H29" s="1"/>
      <c r="I29" s="7" t="s">
        <v>244</v>
      </c>
      <c r="J29" s="6"/>
      <c r="K29" s="6"/>
      <c r="L29" s="6"/>
      <c r="M29" s="6"/>
      <c r="O29" s="42"/>
      <c r="P29" s="34" t="s">
        <v>453</v>
      </c>
      <c r="Q29" s="42" t="s">
        <v>226</v>
      </c>
      <c r="R29" s="35" t="s">
        <v>97</v>
      </c>
      <c r="S29" s="36" t="s">
        <v>96</v>
      </c>
      <c r="T29" s="21"/>
      <c r="U29" s="21"/>
      <c r="V29" s="21"/>
      <c r="W29" s="21"/>
      <c r="X29" s="21"/>
      <c r="Y29" s="21"/>
      <c r="Z29" s="14" t="s">
        <v>249</v>
      </c>
      <c r="AB29" s="138">
        <v>1117</v>
      </c>
      <c r="AC29" s="139" t="s">
        <v>83</v>
      </c>
      <c r="AF29" s="42" t="s">
        <v>203</v>
      </c>
    </row>
    <row r="30" spans="3:32" ht="16.5" thickBot="1">
      <c r="D30" s="1"/>
      <c r="E30" s="47" t="s">
        <v>3835</v>
      </c>
      <c r="F30" s="1"/>
      <c r="G30" s="54" t="s">
        <v>3982</v>
      </c>
      <c r="H30" s="1"/>
      <c r="I30" s="7" t="s">
        <v>251</v>
      </c>
      <c r="J30" s="6"/>
      <c r="K30" s="6"/>
      <c r="L30" s="6"/>
      <c r="M30" s="6"/>
      <c r="O30" s="42"/>
      <c r="P30" s="34" t="s">
        <v>3742</v>
      </c>
      <c r="Q30" s="42" t="s">
        <v>3743</v>
      </c>
      <c r="R30" s="35" t="s">
        <v>125</v>
      </c>
      <c r="S30" s="36" t="s">
        <v>103</v>
      </c>
      <c r="T30" s="21"/>
      <c r="U30" s="21"/>
      <c r="V30" s="21"/>
      <c r="W30" s="21"/>
      <c r="X30" s="21"/>
      <c r="Y30" s="21"/>
      <c r="Z30" s="14" t="s">
        <v>254</v>
      </c>
      <c r="AB30" s="138">
        <v>1118</v>
      </c>
      <c r="AC30" s="139" t="s">
        <v>83</v>
      </c>
      <c r="AF30" s="42" t="s">
        <v>208</v>
      </c>
    </row>
    <row r="31" spans="3:32" ht="16.5" thickBot="1">
      <c r="C31" s="38" t="s">
        <v>78</v>
      </c>
      <c r="D31" s="1"/>
      <c r="E31" s="47" t="s">
        <v>3836</v>
      </c>
      <c r="F31" s="1"/>
      <c r="G31" s="54" t="s">
        <v>3983</v>
      </c>
      <c r="H31" s="1"/>
      <c r="I31" s="7" t="s">
        <v>256</v>
      </c>
      <c r="J31" s="6"/>
      <c r="K31" s="6"/>
      <c r="L31" s="6"/>
      <c r="M31" s="6"/>
      <c r="O31" s="42"/>
      <c r="P31" s="42" t="s">
        <v>147</v>
      </c>
      <c r="Q31" s="42" t="s">
        <v>119</v>
      </c>
      <c r="R31" s="35" t="s">
        <v>177</v>
      </c>
      <c r="S31" s="36" t="s">
        <v>79</v>
      </c>
      <c r="T31" s="21"/>
      <c r="U31" s="21"/>
      <c r="V31" s="21"/>
      <c r="W31" s="21"/>
      <c r="X31" s="21"/>
      <c r="Y31" s="21"/>
      <c r="Z31" s="14" t="s">
        <v>261</v>
      </c>
      <c r="AB31" s="138">
        <v>1119</v>
      </c>
      <c r="AC31" s="139" t="s">
        <v>83</v>
      </c>
      <c r="AF31" s="42" t="s">
        <v>213</v>
      </c>
    </row>
    <row r="32" spans="3:32" ht="16.5" thickBot="1">
      <c r="C32" s="7" t="s">
        <v>197</v>
      </c>
      <c r="D32" s="1"/>
      <c r="E32" s="47" t="s">
        <v>3837</v>
      </c>
      <c r="F32" s="1"/>
      <c r="G32" s="54" t="s">
        <v>3984</v>
      </c>
      <c r="H32" s="1"/>
      <c r="I32" s="7" t="s">
        <v>263</v>
      </c>
      <c r="J32" s="6"/>
      <c r="K32" s="6"/>
      <c r="L32" s="6"/>
      <c r="M32" s="6"/>
      <c r="O32" s="42"/>
      <c r="P32" s="34" t="s">
        <v>174</v>
      </c>
      <c r="Q32" s="42" t="s">
        <v>140</v>
      </c>
      <c r="R32" s="35" t="s">
        <v>177</v>
      </c>
      <c r="S32" s="36" t="s">
        <v>79</v>
      </c>
      <c r="T32" s="21"/>
      <c r="U32" s="21"/>
      <c r="V32" s="21"/>
      <c r="W32" s="21"/>
      <c r="X32" s="21"/>
      <c r="Y32" s="21"/>
      <c r="Z32" s="14" t="s">
        <v>268</v>
      </c>
      <c r="AB32" s="146">
        <v>1121</v>
      </c>
      <c r="AC32" s="139" t="s">
        <v>83</v>
      </c>
      <c r="AF32" s="42" t="s">
        <v>3759</v>
      </c>
    </row>
    <row r="33" spans="2:32" ht="39" thickBot="1">
      <c r="B33" s="1"/>
      <c r="C33" s="7" t="s">
        <v>74</v>
      </c>
      <c r="D33" s="1"/>
      <c r="E33" s="47" t="s">
        <v>3838</v>
      </c>
      <c r="F33" s="1"/>
      <c r="G33" s="54" t="s">
        <v>3985</v>
      </c>
      <c r="H33" s="1"/>
      <c r="I33" s="7" t="s">
        <v>270</v>
      </c>
      <c r="J33" s="6"/>
      <c r="K33" s="6"/>
      <c r="L33" s="6"/>
      <c r="M33" s="6"/>
      <c r="O33" s="42"/>
      <c r="P33" s="34" t="s">
        <v>179</v>
      </c>
      <c r="Q33" s="34" t="s">
        <v>140</v>
      </c>
      <c r="R33" s="35" t="s">
        <v>125</v>
      </c>
      <c r="S33" s="36" t="s">
        <v>103</v>
      </c>
      <c r="T33" s="21"/>
      <c r="U33" s="21"/>
      <c r="V33" s="21"/>
      <c r="W33" s="21"/>
      <c r="X33" s="21"/>
      <c r="Y33" s="21"/>
      <c r="Z33" s="14" t="s">
        <v>275</v>
      </c>
      <c r="AB33" s="146">
        <v>1122</v>
      </c>
      <c r="AC33" s="139" t="s">
        <v>83</v>
      </c>
      <c r="AF33" s="42" t="s">
        <v>226</v>
      </c>
    </row>
    <row r="34" spans="2:32" ht="26.25" thickBot="1">
      <c r="B34" s="1"/>
      <c r="C34" s="7" t="s">
        <v>206</v>
      </c>
      <c r="D34" s="1"/>
      <c r="E34" s="47" t="s">
        <v>3839</v>
      </c>
      <c r="F34" s="1"/>
      <c r="G34" s="54" t="s">
        <v>3986</v>
      </c>
      <c r="H34" s="1"/>
      <c r="I34" s="7" t="s">
        <v>277</v>
      </c>
      <c r="J34" s="6"/>
      <c r="K34" s="6"/>
      <c r="L34" s="6"/>
      <c r="M34" s="6"/>
      <c r="O34" s="42"/>
      <c r="P34" s="34" t="s">
        <v>183</v>
      </c>
      <c r="Q34" s="42" t="s">
        <v>140</v>
      </c>
      <c r="R34" s="35" t="s">
        <v>125</v>
      </c>
      <c r="S34" s="36" t="s">
        <v>103</v>
      </c>
      <c r="T34" s="21"/>
      <c r="U34" s="21"/>
      <c r="V34" s="21"/>
      <c r="W34" s="21"/>
      <c r="X34" s="21"/>
      <c r="Y34" s="21"/>
      <c r="Z34" s="14" t="s">
        <v>281</v>
      </c>
      <c r="AB34" s="138">
        <v>1123</v>
      </c>
      <c r="AC34" s="139" t="s">
        <v>83</v>
      </c>
      <c r="AF34" s="42" t="s">
        <v>233</v>
      </c>
    </row>
    <row r="35" spans="2:32" ht="26.25" thickBot="1">
      <c r="B35" s="1"/>
      <c r="C35" s="7" t="s">
        <v>211</v>
      </c>
      <c r="D35" s="1"/>
      <c r="E35" s="47" t="s">
        <v>3840</v>
      </c>
      <c r="F35" s="1"/>
      <c r="G35" s="54" t="s">
        <v>3987</v>
      </c>
      <c r="H35" s="1"/>
      <c r="I35" s="7" t="s">
        <v>283</v>
      </c>
      <c r="J35" s="6"/>
      <c r="K35" s="6"/>
      <c r="L35" s="6"/>
      <c r="M35" s="6"/>
      <c r="O35" s="42"/>
      <c r="P35" s="34" t="s">
        <v>187</v>
      </c>
      <c r="Q35" s="42" t="s">
        <v>140</v>
      </c>
      <c r="R35" s="35" t="s">
        <v>125</v>
      </c>
      <c r="S35" s="36" t="s">
        <v>103</v>
      </c>
      <c r="T35" s="21"/>
      <c r="U35" s="21"/>
      <c r="V35" s="21"/>
      <c r="W35" s="21"/>
      <c r="X35" s="21"/>
      <c r="Y35" s="21"/>
      <c r="Z35" s="14" t="s">
        <v>287</v>
      </c>
      <c r="AB35" s="138">
        <v>1124</v>
      </c>
      <c r="AC35" s="139" t="s">
        <v>83</v>
      </c>
      <c r="AF35" s="42" t="s">
        <v>240</v>
      </c>
    </row>
    <row r="36" spans="2:32" ht="26.25" thickBot="1">
      <c r="B36" s="1"/>
      <c r="C36" s="7" t="s">
        <v>216</v>
      </c>
      <c r="D36" s="1"/>
      <c r="E36" s="47" t="s">
        <v>3841</v>
      </c>
      <c r="F36" s="1"/>
      <c r="G36" s="54" t="s">
        <v>3988</v>
      </c>
      <c r="H36" s="1"/>
      <c r="I36" s="7" t="s">
        <v>289</v>
      </c>
      <c r="J36" s="6"/>
      <c r="K36" s="6"/>
      <c r="L36" s="6"/>
      <c r="M36" s="6"/>
      <c r="O36" s="42"/>
      <c r="P36" s="34" t="s">
        <v>516</v>
      </c>
      <c r="Q36" s="34" t="s">
        <v>273</v>
      </c>
      <c r="R36" s="35" t="s">
        <v>177</v>
      </c>
      <c r="S36" s="36" t="s">
        <v>79</v>
      </c>
      <c r="T36" s="21"/>
      <c r="U36" s="21"/>
      <c r="V36" s="21"/>
      <c r="W36" s="21"/>
      <c r="X36" s="21"/>
      <c r="Y36" s="21"/>
      <c r="Z36" s="14" t="s">
        <v>293</v>
      </c>
      <c r="AB36" s="138">
        <v>1125</v>
      </c>
      <c r="AC36" s="139" t="s">
        <v>83</v>
      </c>
      <c r="AF36" s="42" t="s">
        <v>3761</v>
      </c>
    </row>
    <row r="37" spans="2:32" ht="16.5" thickBot="1">
      <c r="B37" s="1"/>
      <c r="C37" s="7" t="s">
        <v>222</v>
      </c>
      <c r="D37" s="1"/>
      <c r="E37" s="47" t="s">
        <v>3842</v>
      </c>
      <c r="F37" s="1"/>
      <c r="G37" s="54" t="s">
        <v>3989</v>
      </c>
      <c r="H37" s="1"/>
      <c r="I37" s="7" t="s">
        <v>295</v>
      </c>
      <c r="J37" s="6"/>
      <c r="K37" s="6"/>
      <c r="L37" s="6"/>
      <c r="M37" s="6"/>
      <c r="O37" s="42"/>
      <c r="P37" s="34" t="s">
        <v>519</v>
      </c>
      <c r="Q37" s="34" t="s">
        <v>273</v>
      </c>
      <c r="R37" s="35" t="s">
        <v>177</v>
      </c>
      <c r="S37" s="36" t="s">
        <v>79</v>
      </c>
      <c r="T37" s="21"/>
      <c r="U37" s="21"/>
      <c r="V37" s="21"/>
      <c r="W37" s="21"/>
      <c r="X37" s="21"/>
      <c r="Y37" s="21"/>
      <c r="Z37" s="14" t="s">
        <v>296</v>
      </c>
      <c r="AB37" s="138">
        <v>1126</v>
      </c>
      <c r="AC37" s="139" t="s">
        <v>83</v>
      </c>
      <c r="AF37" s="42" t="s">
        <v>247</v>
      </c>
    </row>
    <row r="38" spans="2:32" ht="16.5" thickBot="1">
      <c r="B38" s="1"/>
      <c r="C38" s="3" t="s">
        <v>229</v>
      </c>
      <c r="D38" s="1"/>
      <c r="E38" s="47" t="s">
        <v>3843</v>
      </c>
      <c r="F38" s="1"/>
      <c r="G38" s="54" t="s">
        <v>3990</v>
      </c>
      <c r="H38" s="1"/>
      <c r="I38" s="7" t="s">
        <v>298</v>
      </c>
      <c r="J38" s="6"/>
      <c r="K38" s="2" t="s">
        <v>6</v>
      </c>
      <c r="L38" s="2" t="s">
        <v>218</v>
      </c>
      <c r="M38" s="2" t="s">
        <v>219</v>
      </c>
      <c r="N38" s="45"/>
      <c r="O38" s="42"/>
      <c r="P38" s="34" t="s">
        <v>521</v>
      </c>
      <c r="Q38" s="42" t="s">
        <v>273</v>
      </c>
      <c r="R38" s="35" t="s">
        <v>177</v>
      </c>
      <c r="S38" s="36" t="s">
        <v>79</v>
      </c>
      <c r="T38" s="21"/>
      <c r="U38" s="21"/>
      <c r="V38" s="21"/>
      <c r="W38" s="21"/>
      <c r="X38" s="21"/>
      <c r="Y38" s="21"/>
      <c r="Z38" s="14" t="s">
        <v>300</v>
      </c>
      <c r="AB38" s="138">
        <v>1131</v>
      </c>
      <c r="AC38" s="139" t="s">
        <v>83</v>
      </c>
      <c r="AF38" s="42" t="s">
        <v>3764</v>
      </c>
    </row>
    <row r="39" spans="2:32" ht="26.25" thickBot="1">
      <c r="B39" s="1"/>
      <c r="C39" s="7" t="s">
        <v>236</v>
      </c>
      <c r="D39" s="1"/>
      <c r="E39" s="47" t="s">
        <v>3844</v>
      </c>
      <c r="F39" s="1"/>
      <c r="G39" s="54" t="s">
        <v>3991</v>
      </c>
      <c r="H39" s="1"/>
      <c r="I39" s="7" t="s">
        <v>301</v>
      </c>
      <c r="J39" s="6"/>
      <c r="K39" s="53" t="s">
        <v>224</v>
      </c>
      <c r="L39" s="53" t="s">
        <v>225</v>
      </c>
      <c r="M39" s="53">
        <v>75</v>
      </c>
      <c r="N39" s="45"/>
      <c r="O39" s="42"/>
      <c r="P39" s="34" t="s">
        <v>191</v>
      </c>
      <c r="Q39" s="42" t="s">
        <v>140</v>
      </c>
      <c r="R39" s="35" t="s">
        <v>125</v>
      </c>
      <c r="S39" s="36" t="s">
        <v>103</v>
      </c>
      <c r="T39" s="21"/>
      <c r="U39" s="21"/>
      <c r="V39" s="21"/>
      <c r="W39" s="21"/>
      <c r="X39" s="21"/>
      <c r="Y39" s="21"/>
      <c r="Z39" s="14" t="s">
        <v>302</v>
      </c>
      <c r="AB39" s="138">
        <v>1132</v>
      </c>
      <c r="AC39" s="139" t="s">
        <v>83</v>
      </c>
      <c r="AF39" s="42" t="s">
        <v>3766</v>
      </c>
    </row>
    <row r="40" spans="2:32" ht="26.25" thickBot="1">
      <c r="B40" s="1"/>
      <c r="C40" s="7" t="s">
        <v>243</v>
      </c>
      <c r="D40" s="1"/>
      <c r="E40" s="47" t="s">
        <v>3845</v>
      </c>
      <c r="F40" s="1"/>
      <c r="G40" s="54" t="s">
        <v>3992</v>
      </c>
      <c r="H40" s="1"/>
      <c r="I40" s="7" t="s">
        <v>303</v>
      </c>
      <c r="J40" s="6"/>
      <c r="K40" s="53" t="s">
        <v>231</v>
      </c>
      <c r="L40" s="53" t="s">
        <v>232</v>
      </c>
      <c r="M40" s="53">
        <v>75</v>
      </c>
      <c r="N40" s="45"/>
      <c r="O40" s="42"/>
      <c r="P40" s="34" t="s">
        <v>195</v>
      </c>
      <c r="Q40" s="42" t="s">
        <v>140</v>
      </c>
      <c r="R40" s="35" t="s">
        <v>125</v>
      </c>
      <c r="S40" s="36" t="s">
        <v>103</v>
      </c>
      <c r="T40" s="21"/>
      <c r="U40" s="21"/>
      <c r="V40" s="21"/>
      <c r="W40" s="21"/>
      <c r="X40" s="21"/>
      <c r="Y40" s="21"/>
      <c r="Z40" s="14" t="s">
        <v>305</v>
      </c>
      <c r="AB40" s="138">
        <v>1133</v>
      </c>
      <c r="AC40" s="139" t="s">
        <v>83</v>
      </c>
      <c r="AF40" s="42" t="s">
        <v>3767</v>
      </c>
    </row>
    <row r="41" spans="2:32" ht="26.25" thickBot="1">
      <c r="B41" s="1"/>
      <c r="C41" s="7" t="s">
        <v>250</v>
      </c>
      <c r="D41" s="1"/>
      <c r="E41" s="47" t="s">
        <v>3846</v>
      </c>
      <c r="F41" s="1"/>
      <c r="G41" s="1"/>
      <c r="H41" s="1"/>
      <c r="I41" s="7" t="s">
        <v>306</v>
      </c>
      <c r="J41" s="6"/>
      <c r="K41" s="53" t="s">
        <v>238</v>
      </c>
      <c r="L41" s="53" t="s">
        <v>239</v>
      </c>
      <c r="M41" s="53">
        <v>100</v>
      </c>
      <c r="N41" s="45"/>
      <c r="O41" s="42"/>
      <c r="P41" s="34" t="s">
        <v>382</v>
      </c>
      <c r="Q41" s="42" t="s">
        <v>182</v>
      </c>
      <c r="R41" s="35" t="s">
        <v>97</v>
      </c>
      <c r="S41" s="36" t="s">
        <v>96</v>
      </c>
      <c r="T41" s="21"/>
      <c r="U41" s="21"/>
      <c r="V41" s="21"/>
      <c r="W41" s="21"/>
      <c r="X41" s="21"/>
      <c r="Y41" s="21"/>
      <c r="Z41" s="14" t="s">
        <v>307</v>
      </c>
      <c r="AB41" s="138">
        <v>1134</v>
      </c>
      <c r="AC41" s="139" t="s">
        <v>83</v>
      </c>
      <c r="AF41" s="42" t="s">
        <v>3769</v>
      </c>
    </row>
    <row r="42" spans="2:32" ht="26.25" thickBot="1">
      <c r="B42" s="1"/>
      <c r="C42" s="7" t="s">
        <v>255</v>
      </c>
      <c r="D42" s="1"/>
      <c r="E42" s="47" t="s">
        <v>3847</v>
      </c>
      <c r="F42" s="1"/>
      <c r="G42" s="1"/>
      <c r="H42" s="1"/>
      <c r="I42" s="7" t="s">
        <v>308</v>
      </c>
      <c r="J42" s="6"/>
      <c r="K42" s="53" t="s">
        <v>245</v>
      </c>
      <c r="L42" s="53" t="s">
        <v>246</v>
      </c>
      <c r="M42" s="53">
        <v>75</v>
      </c>
      <c r="N42" s="45"/>
      <c r="O42" s="42"/>
      <c r="P42" s="34" t="s">
        <v>98</v>
      </c>
      <c r="Q42" s="42" t="s">
        <v>3736</v>
      </c>
      <c r="R42" s="35" t="s">
        <v>97</v>
      </c>
      <c r="S42" s="36" t="s">
        <v>96</v>
      </c>
      <c r="T42" s="21"/>
      <c r="U42" s="21"/>
      <c r="V42" s="21"/>
      <c r="W42" s="21"/>
      <c r="X42" s="21"/>
      <c r="Y42" s="21"/>
      <c r="Z42" s="14" t="s">
        <v>310</v>
      </c>
      <c r="AB42" s="138">
        <v>1135</v>
      </c>
      <c r="AC42" s="139" t="s">
        <v>83</v>
      </c>
      <c r="AF42" s="42" t="s">
        <v>3772</v>
      </c>
    </row>
    <row r="43" spans="2:32" ht="16.5" thickBot="1">
      <c r="B43" s="1"/>
      <c r="C43" s="7" t="s">
        <v>262</v>
      </c>
      <c r="D43" s="1"/>
      <c r="E43" s="47" t="s">
        <v>3848</v>
      </c>
      <c r="F43" s="1"/>
      <c r="G43" s="1"/>
      <c r="H43" s="1"/>
      <c r="I43" s="7" t="s">
        <v>311</v>
      </c>
      <c r="J43" s="6"/>
      <c r="K43" s="53" t="s">
        <v>70</v>
      </c>
      <c r="L43" s="53" t="s">
        <v>71</v>
      </c>
      <c r="M43" s="53">
        <v>100</v>
      </c>
      <c r="N43" s="45"/>
      <c r="O43" s="42"/>
      <c r="P43" s="34" t="s">
        <v>406</v>
      </c>
      <c r="Q43" s="34" t="s">
        <v>3754</v>
      </c>
      <c r="R43" s="35" t="s">
        <v>177</v>
      </c>
      <c r="S43" s="36" t="s">
        <v>79</v>
      </c>
      <c r="T43" s="21"/>
      <c r="U43" s="21"/>
      <c r="V43" s="21"/>
      <c r="W43" s="21"/>
      <c r="X43" s="21"/>
      <c r="Y43" s="21"/>
      <c r="Z43" s="14" t="s">
        <v>313</v>
      </c>
      <c r="AB43" s="138">
        <v>1136</v>
      </c>
      <c r="AC43" s="139" t="s">
        <v>83</v>
      </c>
      <c r="AF43" s="42" t="s">
        <v>3775</v>
      </c>
    </row>
    <row r="44" spans="2:32" ht="16.5" thickBot="1">
      <c r="B44" s="13"/>
      <c r="C44" s="7" t="s">
        <v>269</v>
      </c>
      <c r="D44" s="1"/>
      <c r="E44" s="47" t="s">
        <v>3849</v>
      </c>
      <c r="F44" s="1"/>
      <c r="G44" s="1"/>
      <c r="H44" s="1"/>
      <c r="I44" s="7" t="s">
        <v>315</v>
      </c>
      <c r="J44" s="6"/>
      <c r="K44" s="53" t="s">
        <v>257</v>
      </c>
      <c r="L44" s="53" t="s">
        <v>258</v>
      </c>
      <c r="M44" s="53">
        <v>75</v>
      </c>
      <c r="N44" s="45"/>
      <c r="O44" s="44"/>
      <c r="P44" s="34" t="s">
        <v>214</v>
      </c>
      <c r="Q44" s="34" t="s">
        <v>146</v>
      </c>
      <c r="R44" s="35" t="s">
        <v>125</v>
      </c>
      <c r="S44" s="36" t="s">
        <v>96</v>
      </c>
      <c r="T44" s="21"/>
      <c r="U44" s="21"/>
      <c r="V44" s="21"/>
      <c r="W44" s="21"/>
      <c r="X44" s="21"/>
      <c r="Y44" s="21"/>
      <c r="Z44" s="14" t="s">
        <v>317</v>
      </c>
      <c r="AB44" s="138">
        <v>1137</v>
      </c>
      <c r="AC44" s="139" t="s">
        <v>83</v>
      </c>
      <c r="AF44" s="44" t="s">
        <v>3776</v>
      </c>
    </row>
    <row r="45" spans="2:32" ht="16.5" thickBot="1">
      <c r="B45" s="13"/>
      <c r="C45" s="7" t="s">
        <v>276</v>
      </c>
      <c r="D45" s="1"/>
      <c r="E45" s="47" t="s">
        <v>3850</v>
      </c>
      <c r="F45" s="1"/>
      <c r="G45" s="1"/>
      <c r="H45" s="1"/>
      <c r="I45" s="7" t="s">
        <v>319</v>
      </c>
      <c r="J45" s="6"/>
      <c r="K45" s="53" t="s">
        <v>264</v>
      </c>
      <c r="L45" s="53" t="s">
        <v>265</v>
      </c>
      <c r="M45" s="53">
        <v>75</v>
      </c>
      <c r="N45" s="45"/>
      <c r="O45" s="42"/>
      <c r="P45" s="34" t="s">
        <v>220</v>
      </c>
      <c r="Q45" s="42" t="s">
        <v>146</v>
      </c>
      <c r="R45" s="35" t="s">
        <v>125</v>
      </c>
      <c r="S45" s="36" t="s">
        <v>96</v>
      </c>
      <c r="T45" s="21"/>
      <c r="U45" s="21"/>
      <c r="V45" s="21"/>
      <c r="W45" s="21"/>
      <c r="X45" s="21"/>
      <c r="Y45" s="21"/>
      <c r="Z45" s="14" t="s">
        <v>321</v>
      </c>
      <c r="AB45" s="138">
        <v>1138</v>
      </c>
      <c r="AC45" s="139" t="s">
        <v>83</v>
      </c>
      <c r="AF45" s="42" t="s">
        <v>259</v>
      </c>
    </row>
    <row r="46" spans="2:32" ht="16.5" thickBot="1">
      <c r="B46" s="13"/>
      <c r="C46" s="7" t="s">
        <v>282</v>
      </c>
      <c r="D46" s="1"/>
      <c r="E46" s="47" t="s">
        <v>3851</v>
      </c>
      <c r="F46" s="1"/>
      <c r="G46" s="1"/>
      <c r="H46" s="1"/>
      <c r="I46" s="7" t="s">
        <v>323</v>
      </c>
      <c r="J46" s="6"/>
      <c r="K46" s="53" t="s">
        <v>271</v>
      </c>
      <c r="L46" s="53" t="s">
        <v>272</v>
      </c>
      <c r="M46" s="53">
        <v>100</v>
      </c>
      <c r="N46" s="45"/>
      <c r="O46" s="44"/>
      <c r="P46" s="34" t="s">
        <v>385</v>
      </c>
      <c r="Q46" s="34" t="s">
        <v>186</v>
      </c>
      <c r="R46" s="35" t="s">
        <v>177</v>
      </c>
      <c r="S46" s="36" t="s">
        <v>79</v>
      </c>
      <c r="T46" s="21"/>
      <c r="U46" s="21"/>
      <c r="V46" s="21"/>
      <c r="W46" s="21"/>
      <c r="X46" s="21"/>
      <c r="Y46" s="21"/>
      <c r="Z46" s="14" t="s">
        <v>325</v>
      </c>
      <c r="AB46" s="138">
        <v>1139</v>
      </c>
      <c r="AC46" s="139" t="s">
        <v>83</v>
      </c>
      <c r="AF46" s="44" t="s">
        <v>3778</v>
      </c>
    </row>
    <row r="47" spans="2:32" ht="16.5" thickBot="1">
      <c r="B47" s="13"/>
      <c r="C47" s="7" t="s">
        <v>288</v>
      </c>
      <c r="D47" s="1"/>
      <c r="E47" s="47" t="s">
        <v>3852</v>
      </c>
      <c r="F47" s="1"/>
      <c r="G47" s="1"/>
      <c r="H47" s="1"/>
      <c r="I47" s="7" t="s">
        <v>326</v>
      </c>
      <c r="J47" s="6"/>
      <c r="K47" s="53" t="s">
        <v>278</v>
      </c>
      <c r="L47" s="53" t="s">
        <v>279</v>
      </c>
      <c r="M47" s="53">
        <v>75</v>
      </c>
      <c r="N47" s="45"/>
      <c r="O47" s="42"/>
      <c r="P47" s="34" t="s">
        <v>409</v>
      </c>
      <c r="Q47" s="42" t="s">
        <v>199</v>
      </c>
      <c r="R47" s="35" t="s">
        <v>177</v>
      </c>
      <c r="S47" s="36" t="s">
        <v>79</v>
      </c>
      <c r="T47" s="21"/>
      <c r="U47" s="21"/>
      <c r="V47" s="21"/>
      <c r="W47" s="21"/>
      <c r="X47" s="21"/>
      <c r="Y47" s="21"/>
      <c r="Z47" s="14" t="s">
        <v>328</v>
      </c>
      <c r="AB47" s="138">
        <v>1141</v>
      </c>
      <c r="AC47" s="139" t="s">
        <v>83</v>
      </c>
      <c r="AF47" s="42" t="s">
        <v>266</v>
      </c>
    </row>
    <row r="48" spans="2:32" ht="16.5" thickBot="1">
      <c r="B48" s="13"/>
      <c r="C48" s="9" t="s">
        <v>294</v>
      </c>
      <c r="D48" s="1"/>
      <c r="E48" s="47" t="s">
        <v>3853</v>
      </c>
      <c r="F48" s="1"/>
      <c r="G48" s="1"/>
      <c r="H48" s="1"/>
      <c r="I48" s="7" t="s">
        <v>330</v>
      </c>
      <c r="J48" s="6"/>
      <c r="K48" s="53" t="s">
        <v>284</v>
      </c>
      <c r="L48" s="53" t="s">
        <v>285</v>
      </c>
      <c r="M48" s="53">
        <v>75</v>
      </c>
      <c r="N48" s="45"/>
      <c r="O48" s="42"/>
      <c r="P48" s="34" t="s">
        <v>499</v>
      </c>
      <c r="Q48" s="42" t="s">
        <v>259</v>
      </c>
      <c r="R48" s="35" t="s">
        <v>177</v>
      </c>
      <c r="S48" s="36" t="s">
        <v>79</v>
      </c>
      <c r="T48" s="21"/>
      <c r="U48" s="21"/>
      <c r="V48" s="21"/>
      <c r="W48" s="21"/>
      <c r="X48" s="21"/>
      <c r="Y48" s="21"/>
      <c r="Z48" s="14" t="s">
        <v>332</v>
      </c>
      <c r="AB48" s="138">
        <v>1142</v>
      </c>
      <c r="AC48" s="139" t="s">
        <v>83</v>
      </c>
      <c r="AF48" s="42" t="s">
        <v>273</v>
      </c>
    </row>
    <row r="49" spans="2:29" ht="16.5" thickBot="1">
      <c r="B49" s="13"/>
      <c r="C49" s="10" t="s">
        <v>297</v>
      </c>
      <c r="D49" s="1"/>
      <c r="E49" s="47" t="s">
        <v>3854</v>
      </c>
      <c r="F49" s="1"/>
      <c r="G49" s="1"/>
      <c r="H49" s="1"/>
      <c r="I49" s="7" t="s">
        <v>334</v>
      </c>
      <c r="J49" s="6"/>
      <c r="K49" s="53" t="s">
        <v>290</v>
      </c>
      <c r="L49" s="53" t="s">
        <v>291</v>
      </c>
      <c r="M49" s="53">
        <v>75</v>
      </c>
      <c r="N49" s="45"/>
      <c r="P49" s="34" t="s">
        <v>501</v>
      </c>
      <c r="Q49" s="34" t="s">
        <v>259</v>
      </c>
      <c r="R49" s="35" t="s">
        <v>177</v>
      </c>
      <c r="S49" s="36" t="s">
        <v>79</v>
      </c>
      <c r="T49" s="21"/>
      <c r="U49" s="21"/>
      <c r="V49" s="21"/>
      <c r="W49" s="21"/>
      <c r="X49" s="21"/>
      <c r="Y49" s="21"/>
      <c r="Z49" s="14" t="s">
        <v>336</v>
      </c>
      <c r="AB49" s="138">
        <v>1143</v>
      </c>
      <c r="AC49" s="139" t="s">
        <v>83</v>
      </c>
    </row>
    <row r="50" spans="2:29" ht="16.5" thickBot="1">
      <c r="B50" s="1"/>
      <c r="D50" s="1"/>
      <c r="E50" s="47" t="s">
        <v>3855</v>
      </c>
      <c r="F50" s="1"/>
      <c r="G50" s="1"/>
      <c r="H50" s="1"/>
      <c r="I50" s="7" t="s">
        <v>337</v>
      </c>
      <c r="J50" s="6"/>
      <c r="K50" s="6"/>
      <c r="L50" s="6"/>
      <c r="M50" s="6"/>
      <c r="N50" s="45"/>
      <c r="P50" s="34" t="s">
        <v>503</v>
      </c>
      <c r="Q50" s="34" t="s">
        <v>259</v>
      </c>
      <c r="R50" s="35" t="s">
        <v>177</v>
      </c>
      <c r="S50" s="36" t="s">
        <v>79</v>
      </c>
      <c r="T50" s="21"/>
      <c r="U50" s="21"/>
      <c r="V50" s="21"/>
      <c r="W50" s="21"/>
      <c r="X50" s="21"/>
      <c r="Y50" s="21"/>
      <c r="Z50" s="14" t="s">
        <v>338</v>
      </c>
      <c r="AB50" s="138">
        <v>1144</v>
      </c>
      <c r="AC50" s="139" t="s">
        <v>83</v>
      </c>
    </row>
    <row r="51" spans="2:29" ht="16.5" thickBot="1">
      <c r="B51" s="1"/>
      <c r="D51" s="1"/>
      <c r="E51" s="47" t="s">
        <v>3856</v>
      </c>
      <c r="F51" s="1"/>
      <c r="G51" s="1"/>
      <c r="H51" s="1"/>
      <c r="I51" s="7" t="s">
        <v>339</v>
      </c>
      <c r="J51" s="6"/>
      <c r="K51" s="6"/>
      <c r="L51" s="6"/>
      <c r="M51" s="6"/>
      <c r="N51" s="45"/>
      <c r="P51" s="34" t="s">
        <v>3777</v>
      </c>
      <c r="Q51" s="34" t="s">
        <v>259</v>
      </c>
      <c r="R51" s="35" t="s">
        <v>177</v>
      </c>
      <c r="S51" s="36" t="s">
        <v>79</v>
      </c>
      <c r="T51" s="21"/>
      <c r="U51" s="21"/>
      <c r="V51" s="21"/>
      <c r="W51" s="21"/>
      <c r="X51" s="21"/>
      <c r="Y51" s="21"/>
      <c r="Z51" s="14" t="s">
        <v>341</v>
      </c>
      <c r="AB51" s="138">
        <v>1145</v>
      </c>
      <c r="AC51" s="139" t="s">
        <v>83</v>
      </c>
    </row>
    <row r="52" spans="2:29" ht="16.5" thickBot="1">
      <c r="B52" s="1"/>
      <c r="D52" s="1"/>
      <c r="E52" s="47" t="s">
        <v>3857</v>
      </c>
      <c r="F52" s="1"/>
      <c r="G52" s="1"/>
      <c r="H52" s="1"/>
      <c r="I52" s="7" t="s">
        <v>342</v>
      </c>
      <c r="J52" s="6"/>
      <c r="K52" s="6"/>
      <c r="L52" s="6"/>
      <c r="M52" s="6"/>
      <c r="N52" s="45"/>
      <c r="P52" s="34" t="s">
        <v>506</v>
      </c>
      <c r="Q52" s="34" t="s">
        <v>259</v>
      </c>
      <c r="R52" s="35" t="s">
        <v>177</v>
      </c>
      <c r="S52" s="36" t="s">
        <v>79</v>
      </c>
      <c r="T52" s="21"/>
      <c r="U52" s="21"/>
      <c r="V52" s="21"/>
      <c r="W52" s="21"/>
      <c r="X52" s="21"/>
      <c r="Y52" s="21"/>
      <c r="Z52" s="14" t="s">
        <v>344</v>
      </c>
      <c r="AB52" s="138">
        <v>1146</v>
      </c>
      <c r="AC52" s="139" t="s">
        <v>83</v>
      </c>
    </row>
    <row r="53" spans="2:29" ht="16.5" thickBot="1">
      <c r="B53" s="1"/>
      <c r="D53" s="1"/>
      <c r="E53" s="47" t="s">
        <v>3858</v>
      </c>
      <c r="F53" s="1"/>
      <c r="G53" s="1"/>
      <c r="H53" s="1"/>
      <c r="I53" s="7" t="s">
        <v>345</v>
      </c>
      <c r="J53" s="6"/>
      <c r="K53" s="6"/>
      <c r="L53" s="6"/>
      <c r="M53" s="6"/>
      <c r="N53" s="45"/>
      <c r="P53" s="34" t="s">
        <v>508</v>
      </c>
      <c r="Q53" s="34" t="s">
        <v>259</v>
      </c>
      <c r="R53" s="35" t="s">
        <v>177</v>
      </c>
      <c r="S53" s="36" t="s">
        <v>79</v>
      </c>
      <c r="T53" s="21"/>
      <c r="U53" s="21"/>
      <c r="V53" s="21"/>
      <c r="W53" s="21"/>
      <c r="X53" s="21"/>
      <c r="Y53" s="21"/>
      <c r="Z53" s="14" t="s">
        <v>347</v>
      </c>
      <c r="AB53" s="138">
        <v>1147</v>
      </c>
      <c r="AC53" s="139" t="s">
        <v>83</v>
      </c>
    </row>
    <row r="54" spans="2:29" ht="16.5" thickBot="1">
      <c r="B54" s="1"/>
      <c r="D54" s="1"/>
      <c r="E54" s="47" t="s">
        <v>3859</v>
      </c>
      <c r="F54" s="1"/>
      <c r="G54" s="1"/>
      <c r="H54" s="1"/>
      <c r="I54" s="7" t="s">
        <v>348</v>
      </c>
      <c r="J54" s="6"/>
      <c r="K54" s="6"/>
      <c r="L54" s="6"/>
      <c r="M54" s="6"/>
      <c r="N54" s="45"/>
      <c r="P54" s="34" t="s">
        <v>3773</v>
      </c>
      <c r="Q54" s="34" t="s">
        <v>3772</v>
      </c>
      <c r="R54" s="35" t="s">
        <v>177</v>
      </c>
      <c r="S54" s="36" t="s">
        <v>79</v>
      </c>
      <c r="T54" s="21"/>
      <c r="U54" s="21"/>
      <c r="V54" s="21"/>
      <c r="W54" s="21"/>
      <c r="X54" s="21"/>
      <c r="Y54" s="21"/>
      <c r="Z54" s="14" t="s">
        <v>350</v>
      </c>
      <c r="AB54" s="138">
        <v>1148</v>
      </c>
      <c r="AC54" s="139" t="s">
        <v>83</v>
      </c>
    </row>
    <row r="55" spans="2:29" ht="16.5" thickBot="1">
      <c r="B55" s="1"/>
      <c r="C55" s="11" t="s">
        <v>314</v>
      </c>
      <c r="D55" s="1"/>
      <c r="E55" s="47" t="s">
        <v>3860</v>
      </c>
      <c r="F55" s="1"/>
      <c r="G55" s="1"/>
      <c r="H55" s="1"/>
      <c r="I55" s="7" t="s">
        <v>351</v>
      </c>
      <c r="J55" s="6"/>
      <c r="K55" s="6"/>
      <c r="L55" s="6"/>
      <c r="M55" s="6"/>
      <c r="N55" s="45"/>
      <c r="P55" s="34" t="s">
        <v>510</v>
      </c>
      <c r="Q55" s="34" t="s">
        <v>259</v>
      </c>
      <c r="R55" s="35" t="s">
        <v>177</v>
      </c>
      <c r="S55" s="36" t="s">
        <v>79</v>
      </c>
      <c r="T55" s="21"/>
      <c r="U55" s="21"/>
      <c r="V55" s="21"/>
      <c r="W55" s="21"/>
      <c r="X55" s="21"/>
      <c r="Y55" s="21"/>
      <c r="Z55" s="14" t="s">
        <v>353</v>
      </c>
      <c r="AB55" s="138">
        <v>1149</v>
      </c>
      <c r="AC55" s="139" t="s">
        <v>83</v>
      </c>
    </row>
    <row r="56" spans="2:29" ht="16.5" thickBot="1">
      <c r="B56" s="1"/>
      <c r="C56" s="12" t="s">
        <v>318</v>
      </c>
      <c r="D56" s="1"/>
      <c r="E56" s="47" t="s">
        <v>3861</v>
      </c>
      <c r="F56" s="1"/>
      <c r="G56" s="1"/>
      <c r="H56" s="1"/>
      <c r="I56" s="7" t="s">
        <v>354</v>
      </c>
      <c r="J56" s="6"/>
      <c r="K56" s="6"/>
      <c r="L56" s="6"/>
      <c r="M56" s="6"/>
      <c r="N56" s="45"/>
      <c r="P56" s="34" t="s">
        <v>512</v>
      </c>
      <c r="Q56" s="34" t="s">
        <v>259</v>
      </c>
      <c r="R56" s="35" t="s">
        <v>177</v>
      </c>
      <c r="S56" s="36" t="s">
        <v>79</v>
      </c>
      <c r="T56" s="21"/>
      <c r="U56" s="21"/>
      <c r="V56" s="21"/>
      <c r="W56" s="21"/>
      <c r="X56" s="21"/>
      <c r="Y56" s="21"/>
      <c r="Z56" s="14" t="s">
        <v>356</v>
      </c>
      <c r="AB56" s="138">
        <v>1151</v>
      </c>
      <c r="AC56" s="139" t="s">
        <v>83</v>
      </c>
    </row>
    <row r="57" spans="2:29" ht="16.5" thickBot="1">
      <c r="B57" s="1"/>
      <c r="C57" s="12" t="s">
        <v>322</v>
      </c>
      <c r="D57" s="1"/>
      <c r="E57" s="47" t="s">
        <v>3862</v>
      </c>
      <c r="F57" s="1"/>
      <c r="G57" s="1"/>
      <c r="H57" s="1"/>
      <c r="I57" s="7" t="s">
        <v>357</v>
      </c>
      <c r="J57" s="6"/>
      <c r="K57" s="6"/>
      <c r="L57" s="6"/>
      <c r="M57" s="6"/>
      <c r="N57" s="45"/>
      <c r="P57" s="34" t="s">
        <v>234</v>
      </c>
      <c r="Q57" s="42" t="s">
        <v>158</v>
      </c>
      <c r="R57" s="35" t="s">
        <v>177</v>
      </c>
      <c r="S57" s="36" t="s">
        <v>79</v>
      </c>
      <c r="T57" s="21"/>
      <c r="U57" s="21"/>
      <c r="V57" s="21"/>
      <c r="W57" s="21"/>
      <c r="X57" s="21"/>
      <c r="Y57" s="21"/>
      <c r="Z57" s="14" t="s">
        <v>359</v>
      </c>
      <c r="AB57" s="138">
        <v>1152</v>
      </c>
      <c r="AC57" s="139" t="s">
        <v>83</v>
      </c>
    </row>
    <row r="58" spans="2:29" ht="16.5" thickBot="1">
      <c r="B58" s="1"/>
      <c r="C58" s="12" t="s">
        <v>69</v>
      </c>
      <c r="D58" s="1"/>
      <c r="E58" s="47" t="s">
        <v>3863</v>
      </c>
      <c r="F58" s="1"/>
      <c r="G58" s="1"/>
      <c r="H58" s="1"/>
      <c r="I58" s="7" t="s">
        <v>360</v>
      </c>
      <c r="J58" s="6"/>
      <c r="K58" s="6"/>
      <c r="L58" s="6"/>
      <c r="M58" s="6"/>
      <c r="N58" s="45"/>
      <c r="P58" s="34" t="s">
        <v>241</v>
      </c>
      <c r="Q58" s="42" t="s">
        <v>158</v>
      </c>
      <c r="R58" s="35" t="s">
        <v>177</v>
      </c>
      <c r="S58" s="36" t="s">
        <v>79</v>
      </c>
      <c r="T58" s="21"/>
      <c r="U58" s="21"/>
      <c r="V58" s="21"/>
      <c r="W58" s="21"/>
      <c r="X58" s="21"/>
      <c r="Y58" s="21"/>
      <c r="Z58" s="14" t="s">
        <v>362</v>
      </c>
      <c r="AB58" s="138">
        <v>1153</v>
      </c>
      <c r="AC58" s="139" t="s">
        <v>83</v>
      </c>
    </row>
    <row r="59" spans="2:29" ht="16.5" thickBot="1">
      <c r="B59" s="1"/>
      <c r="C59" s="12" t="s">
        <v>329</v>
      </c>
      <c r="D59" s="1"/>
      <c r="E59" s="47" t="s">
        <v>3864</v>
      </c>
      <c r="F59" s="1"/>
      <c r="G59" s="1"/>
      <c r="H59" s="1"/>
      <c r="I59" s="7" t="s">
        <v>363</v>
      </c>
      <c r="J59" s="6"/>
      <c r="K59" s="6"/>
      <c r="L59" s="6"/>
      <c r="M59" s="6"/>
      <c r="N59" s="45"/>
      <c r="P59" s="42" t="s">
        <v>248</v>
      </c>
      <c r="Q59" s="34" t="s">
        <v>158</v>
      </c>
      <c r="R59" s="35" t="s">
        <v>177</v>
      </c>
      <c r="S59" s="36" t="s">
        <v>79</v>
      </c>
      <c r="T59" s="21"/>
      <c r="U59" s="21"/>
      <c r="V59" s="21"/>
      <c r="W59" s="21"/>
      <c r="X59" s="21"/>
      <c r="Y59" s="21"/>
      <c r="Z59" s="14" t="s">
        <v>365</v>
      </c>
      <c r="AB59" s="138">
        <v>1154</v>
      </c>
      <c r="AC59" s="139" t="s">
        <v>83</v>
      </c>
    </row>
    <row r="60" spans="2:29" ht="16.5" thickBot="1">
      <c r="B60" s="1"/>
      <c r="C60" s="12" t="s">
        <v>333</v>
      </c>
      <c r="D60" s="1"/>
      <c r="E60" s="47" t="s">
        <v>3865</v>
      </c>
      <c r="F60" s="1"/>
      <c r="G60" s="1"/>
      <c r="H60" s="1"/>
      <c r="I60" s="7" t="s">
        <v>366</v>
      </c>
      <c r="J60" s="6"/>
      <c r="K60" s="6"/>
      <c r="L60" s="6"/>
      <c r="M60" s="6"/>
      <c r="N60" s="45"/>
      <c r="P60" s="42" t="s">
        <v>253</v>
      </c>
      <c r="Q60" s="42" t="s">
        <v>158</v>
      </c>
      <c r="R60" s="35" t="s">
        <v>177</v>
      </c>
      <c r="S60" s="36" t="s">
        <v>79</v>
      </c>
      <c r="T60" s="21"/>
      <c r="U60" s="21"/>
      <c r="V60" s="21"/>
      <c r="W60" s="21"/>
      <c r="X60" s="21"/>
      <c r="Y60" s="21"/>
      <c r="Z60" s="14" t="s">
        <v>368</v>
      </c>
      <c r="AB60" s="138">
        <v>1155</v>
      </c>
      <c r="AC60" s="139" t="s">
        <v>83</v>
      </c>
    </row>
    <row r="61" spans="2:29" ht="16.5" thickBot="1">
      <c r="B61" s="1"/>
      <c r="D61" s="1"/>
      <c r="E61" s="47" t="s">
        <v>3866</v>
      </c>
      <c r="F61" s="1"/>
      <c r="G61" s="1"/>
      <c r="H61" s="1"/>
      <c r="I61" s="7" t="s">
        <v>369</v>
      </c>
      <c r="J61" s="6"/>
      <c r="K61" s="6"/>
      <c r="L61" s="6"/>
      <c r="M61" s="6"/>
      <c r="N61" s="45"/>
      <c r="P61" s="34" t="s">
        <v>260</v>
      </c>
      <c r="Q61" s="42" t="s">
        <v>158</v>
      </c>
      <c r="R61" s="35" t="s">
        <v>177</v>
      </c>
      <c r="S61" s="36" t="s">
        <v>79</v>
      </c>
      <c r="T61" s="21"/>
      <c r="U61" s="21"/>
      <c r="V61" s="21"/>
      <c r="W61" s="21"/>
      <c r="X61" s="21"/>
      <c r="Y61" s="21"/>
      <c r="Z61" s="14" t="s">
        <v>371</v>
      </c>
      <c r="AB61" s="138">
        <v>1156</v>
      </c>
      <c r="AC61" s="139" t="s">
        <v>83</v>
      </c>
    </row>
    <row r="62" spans="2:29" ht="16.5" thickBot="1">
      <c r="B62" s="1"/>
      <c r="D62" s="1"/>
      <c r="E62" s="47" t="s">
        <v>3867</v>
      </c>
      <c r="F62" s="1"/>
      <c r="G62" s="1"/>
      <c r="H62" s="1"/>
      <c r="I62" s="7" t="s">
        <v>372</v>
      </c>
      <c r="J62" s="6"/>
      <c r="K62" s="6"/>
      <c r="L62" s="6"/>
      <c r="M62" s="6"/>
      <c r="N62" s="45"/>
      <c r="P62" s="34" t="s">
        <v>267</v>
      </c>
      <c r="Q62" s="34" t="s">
        <v>158</v>
      </c>
      <c r="R62" s="35" t="s">
        <v>177</v>
      </c>
      <c r="S62" s="36" t="s">
        <v>79</v>
      </c>
      <c r="T62" s="21"/>
      <c r="U62" s="21"/>
      <c r="V62" s="21"/>
      <c r="W62" s="21"/>
      <c r="X62" s="21"/>
      <c r="Y62" s="21"/>
      <c r="Z62" s="14" t="s">
        <v>374</v>
      </c>
      <c r="AB62" s="138">
        <v>1157</v>
      </c>
      <c r="AC62" s="139" t="s">
        <v>83</v>
      </c>
    </row>
    <row r="63" spans="2:29" ht="16.5" thickBot="1">
      <c r="B63" s="1"/>
      <c r="D63" s="1"/>
      <c r="E63" s="47" t="s">
        <v>3868</v>
      </c>
      <c r="F63" s="1"/>
      <c r="G63" s="1"/>
      <c r="H63" s="1"/>
      <c r="I63" s="7" t="s">
        <v>375</v>
      </c>
      <c r="J63" s="6"/>
      <c r="K63" s="6"/>
      <c r="L63" s="6"/>
      <c r="M63" s="6"/>
      <c r="N63" s="45"/>
      <c r="P63" s="34" t="s">
        <v>274</v>
      </c>
      <c r="Q63" s="34" t="s">
        <v>158</v>
      </c>
      <c r="R63" s="35" t="s">
        <v>177</v>
      </c>
      <c r="S63" s="36" t="s">
        <v>79</v>
      </c>
      <c r="T63" s="21"/>
      <c r="U63" s="21"/>
      <c r="V63" s="21"/>
      <c r="W63" s="21"/>
      <c r="X63" s="21"/>
      <c r="Y63" s="21"/>
      <c r="Z63" s="14" t="s">
        <v>377</v>
      </c>
      <c r="AB63" s="138">
        <v>1158</v>
      </c>
      <c r="AC63" s="139" t="s">
        <v>83</v>
      </c>
    </row>
    <row r="64" spans="2:29" ht="16.5" thickBot="1">
      <c r="B64" s="1"/>
      <c r="D64" s="1"/>
      <c r="E64" s="47" t="s">
        <v>3869</v>
      </c>
      <c r="F64" s="1"/>
      <c r="G64" s="1"/>
      <c r="H64" s="1"/>
      <c r="I64" s="7" t="s">
        <v>378</v>
      </c>
      <c r="J64" s="6"/>
      <c r="K64" s="6"/>
      <c r="L64" s="6"/>
      <c r="M64" s="6"/>
      <c r="N64" s="45"/>
      <c r="P64" s="34" t="s">
        <v>280</v>
      </c>
      <c r="Q64" s="42" t="s">
        <v>158</v>
      </c>
      <c r="R64" s="35" t="s">
        <v>177</v>
      </c>
      <c r="S64" s="36" t="s">
        <v>79</v>
      </c>
      <c r="T64" s="21"/>
      <c r="U64" s="21"/>
      <c r="V64" s="21"/>
      <c r="W64" s="21"/>
      <c r="X64" s="21"/>
      <c r="Y64" s="21"/>
      <c r="Z64" s="14" t="s">
        <v>380</v>
      </c>
      <c r="AB64" s="138">
        <v>1161</v>
      </c>
      <c r="AC64" s="139" t="s">
        <v>83</v>
      </c>
    </row>
    <row r="65" spans="5:29" ht="16.5" thickBot="1">
      <c r="E65" s="47" t="s">
        <v>3870</v>
      </c>
      <c r="I65" s="7" t="s">
        <v>381</v>
      </c>
      <c r="J65" s="6"/>
      <c r="K65" s="6"/>
      <c r="L65" s="6"/>
      <c r="M65" s="6"/>
      <c r="N65" s="45"/>
      <c r="P65" s="34" t="s">
        <v>286</v>
      </c>
      <c r="Q65" s="42" t="s">
        <v>158</v>
      </c>
      <c r="R65" s="35" t="s">
        <v>177</v>
      </c>
      <c r="S65" s="36" t="s">
        <v>79</v>
      </c>
      <c r="T65" s="21"/>
      <c r="U65" s="21"/>
      <c r="V65" s="21"/>
      <c r="W65" s="21"/>
      <c r="X65" s="21"/>
      <c r="Y65" s="21"/>
      <c r="Z65" s="14" t="s">
        <v>383</v>
      </c>
      <c r="AB65" s="138">
        <v>1162</v>
      </c>
      <c r="AC65" s="139" t="s">
        <v>83</v>
      </c>
    </row>
    <row r="66" spans="5:29" ht="16.5" thickBot="1">
      <c r="E66" s="47" t="s">
        <v>3871</v>
      </c>
      <c r="I66" s="7" t="s">
        <v>384</v>
      </c>
      <c r="J66" s="6"/>
      <c r="K66" s="6"/>
      <c r="L66" s="6"/>
      <c r="M66" s="6"/>
      <c r="N66" s="45"/>
      <c r="P66" s="34" t="s">
        <v>292</v>
      </c>
      <c r="Q66" s="42" t="s">
        <v>158</v>
      </c>
      <c r="R66" s="35" t="s">
        <v>177</v>
      </c>
      <c r="S66" s="36" t="s">
        <v>79</v>
      </c>
      <c r="T66" s="21"/>
      <c r="U66" s="21"/>
      <c r="V66" s="21"/>
      <c r="W66" s="21"/>
      <c r="X66" s="21"/>
      <c r="Y66" s="21"/>
      <c r="Z66" s="14" t="s">
        <v>386</v>
      </c>
      <c r="AB66" s="138">
        <v>1163</v>
      </c>
      <c r="AC66" s="139" t="s">
        <v>83</v>
      </c>
    </row>
    <row r="67" spans="5:29" ht="16.5" thickBot="1">
      <c r="E67" s="47" t="s">
        <v>3872</v>
      </c>
      <c r="I67" s="7" t="s">
        <v>387</v>
      </c>
      <c r="J67" s="6"/>
      <c r="K67" s="6"/>
      <c r="L67" s="6"/>
      <c r="M67" s="6"/>
      <c r="N67" s="45"/>
      <c r="P67" s="34" t="s">
        <v>299</v>
      </c>
      <c r="Q67" s="42" t="s">
        <v>158</v>
      </c>
      <c r="R67" s="35" t="s">
        <v>177</v>
      </c>
      <c r="S67" s="36" t="s">
        <v>79</v>
      </c>
      <c r="T67" s="21"/>
      <c r="U67" s="21"/>
      <c r="V67" s="21"/>
      <c r="W67" s="21"/>
      <c r="X67" s="21"/>
      <c r="Y67" s="21"/>
      <c r="Z67" s="14" t="s">
        <v>389</v>
      </c>
      <c r="AB67" s="138">
        <v>1164</v>
      </c>
      <c r="AC67" s="139" t="s">
        <v>83</v>
      </c>
    </row>
    <row r="68" spans="5:29" ht="16.5" thickBot="1">
      <c r="E68" s="47" t="s">
        <v>3873</v>
      </c>
      <c r="I68" s="7" t="s">
        <v>390</v>
      </c>
      <c r="J68" s="6"/>
      <c r="K68" s="6"/>
      <c r="L68" s="6"/>
      <c r="M68" s="6"/>
      <c r="N68" s="45"/>
      <c r="P68" s="34" t="s">
        <v>304</v>
      </c>
      <c r="Q68" s="42" t="s">
        <v>158</v>
      </c>
      <c r="R68" s="35" t="s">
        <v>177</v>
      </c>
      <c r="S68" s="36" t="s">
        <v>79</v>
      </c>
      <c r="T68" s="21"/>
      <c r="U68" s="21"/>
      <c r="V68" s="21"/>
      <c r="W68" s="21"/>
      <c r="X68" s="21"/>
      <c r="Y68" s="21"/>
      <c r="Z68" s="14" t="s">
        <v>392</v>
      </c>
      <c r="AB68" s="138">
        <v>1165</v>
      </c>
      <c r="AC68" s="139" t="s">
        <v>83</v>
      </c>
    </row>
    <row r="69" spans="5:29" ht="16.5" thickBot="1">
      <c r="E69" s="47" t="s">
        <v>3874</v>
      </c>
      <c r="I69" s="7" t="s">
        <v>393</v>
      </c>
      <c r="J69" s="6"/>
      <c r="K69" s="6"/>
      <c r="L69" s="6"/>
      <c r="M69" s="6"/>
      <c r="N69" s="45"/>
      <c r="P69" s="34" t="s">
        <v>309</v>
      </c>
      <c r="Q69" s="34" t="s">
        <v>158</v>
      </c>
      <c r="R69" s="35" t="s">
        <v>177</v>
      </c>
      <c r="S69" s="36" t="s">
        <v>79</v>
      </c>
      <c r="T69" s="21"/>
      <c r="U69" s="21"/>
      <c r="V69" s="21"/>
      <c r="W69" s="21"/>
      <c r="X69" s="21"/>
      <c r="Y69" s="21"/>
      <c r="Z69" s="14" t="s">
        <v>395</v>
      </c>
      <c r="AB69" s="138">
        <v>1171</v>
      </c>
      <c r="AC69" s="139" t="s">
        <v>83</v>
      </c>
    </row>
    <row r="70" spans="5:29" ht="16.5" thickBot="1">
      <c r="E70" s="47" t="s">
        <v>3875</v>
      </c>
      <c r="I70" s="7" t="s">
        <v>396</v>
      </c>
      <c r="J70" s="6"/>
      <c r="K70" s="6"/>
      <c r="L70" s="6"/>
      <c r="M70" s="6"/>
      <c r="N70" s="45"/>
      <c r="P70" s="34" t="s">
        <v>312</v>
      </c>
      <c r="Q70" s="34" t="s">
        <v>158</v>
      </c>
      <c r="R70" s="35" t="s">
        <v>177</v>
      </c>
      <c r="S70" s="36" t="s">
        <v>79</v>
      </c>
      <c r="T70" s="21"/>
      <c r="U70" s="21"/>
      <c r="V70" s="21"/>
      <c r="W70" s="21"/>
      <c r="X70" s="21"/>
      <c r="Y70" s="21"/>
      <c r="Z70" s="14" t="s">
        <v>398</v>
      </c>
      <c r="AB70" s="138">
        <v>1172</v>
      </c>
      <c r="AC70" s="139" t="s">
        <v>83</v>
      </c>
    </row>
    <row r="71" spans="5:29" ht="16.5" thickBot="1">
      <c r="E71" s="47" t="s">
        <v>3876</v>
      </c>
      <c r="I71" s="7" t="s">
        <v>399</v>
      </c>
      <c r="J71" s="6"/>
      <c r="K71" s="6"/>
      <c r="L71" s="6"/>
      <c r="M71" s="6"/>
      <c r="N71" s="45"/>
      <c r="P71" s="34" t="s">
        <v>316</v>
      </c>
      <c r="Q71" s="42" t="s">
        <v>158</v>
      </c>
      <c r="R71" s="35" t="s">
        <v>177</v>
      </c>
      <c r="S71" s="36" t="s">
        <v>79</v>
      </c>
      <c r="T71" s="21"/>
      <c r="U71" s="21"/>
      <c r="V71" s="21"/>
      <c r="W71" s="21"/>
      <c r="X71" s="21"/>
      <c r="Y71" s="21"/>
      <c r="Z71" s="14" t="s">
        <v>401</v>
      </c>
      <c r="AB71" s="138">
        <v>1173</v>
      </c>
      <c r="AC71" s="139" t="s">
        <v>83</v>
      </c>
    </row>
    <row r="72" spans="5:29" ht="16.5" thickBot="1">
      <c r="E72" s="47" t="s">
        <v>3877</v>
      </c>
      <c r="I72" s="7" t="s">
        <v>402</v>
      </c>
      <c r="J72" s="6"/>
      <c r="K72" s="6"/>
      <c r="L72" s="6"/>
      <c r="M72" s="6"/>
      <c r="N72" s="45"/>
      <c r="P72" s="34" t="s">
        <v>320</v>
      </c>
      <c r="Q72" s="34" t="s">
        <v>158</v>
      </c>
      <c r="R72" s="35" t="s">
        <v>177</v>
      </c>
      <c r="S72" s="36" t="s">
        <v>79</v>
      </c>
      <c r="T72" s="21"/>
      <c r="U72" s="21"/>
      <c r="V72" s="21"/>
      <c r="W72" s="21"/>
      <c r="X72" s="21"/>
      <c r="Y72" s="21"/>
      <c r="Z72" s="14" t="s">
        <v>404</v>
      </c>
      <c r="AB72" s="138">
        <v>1174</v>
      </c>
      <c r="AC72" s="139" t="s">
        <v>83</v>
      </c>
    </row>
    <row r="73" spans="5:29" ht="16.5" thickBot="1">
      <c r="E73" s="47" t="s">
        <v>3878</v>
      </c>
      <c r="I73" s="7" t="s">
        <v>405</v>
      </c>
      <c r="J73" s="6"/>
      <c r="K73" s="6"/>
      <c r="L73" s="6"/>
      <c r="M73" s="6"/>
      <c r="N73" s="45"/>
      <c r="P73" s="34" t="s">
        <v>324</v>
      </c>
      <c r="Q73" s="42" t="s">
        <v>158</v>
      </c>
      <c r="R73" s="35" t="s">
        <v>177</v>
      </c>
      <c r="S73" s="36" t="s">
        <v>79</v>
      </c>
      <c r="T73" s="21"/>
      <c r="U73" s="21"/>
      <c r="V73" s="21"/>
      <c r="W73" s="21"/>
      <c r="X73" s="21"/>
      <c r="Y73" s="21"/>
      <c r="Z73" s="14" t="s">
        <v>407</v>
      </c>
      <c r="AB73" s="138">
        <v>1181</v>
      </c>
      <c r="AC73" s="139" t="s">
        <v>83</v>
      </c>
    </row>
    <row r="74" spans="5:29" ht="16.5" thickBot="1">
      <c r="E74" s="47" t="s">
        <v>3879</v>
      </c>
      <c r="I74" s="7" t="s">
        <v>408</v>
      </c>
      <c r="J74" s="6"/>
      <c r="K74" s="6"/>
      <c r="L74" s="6"/>
      <c r="M74" s="6"/>
      <c r="N74" s="45"/>
      <c r="P74" s="34" t="s">
        <v>3745</v>
      </c>
      <c r="Q74" s="42" t="s">
        <v>3746</v>
      </c>
      <c r="R74" s="35" t="s">
        <v>80</v>
      </c>
      <c r="S74" s="36" t="s">
        <v>96</v>
      </c>
      <c r="T74" s="21"/>
      <c r="U74" s="21"/>
      <c r="V74" s="21"/>
      <c r="W74" s="21"/>
      <c r="X74" s="21"/>
      <c r="Y74" s="21"/>
      <c r="Z74" s="14" t="s">
        <v>410</v>
      </c>
      <c r="AB74" s="138">
        <v>1182</v>
      </c>
      <c r="AC74" s="139" t="s">
        <v>83</v>
      </c>
    </row>
    <row r="75" spans="5:29" ht="16.5" thickBot="1">
      <c r="E75" s="47" t="s">
        <v>3880</v>
      </c>
      <c r="I75" s="7" t="s">
        <v>411</v>
      </c>
      <c r="J75" s="6"/>
      <c r="K75" s="6"/>
      <c r="L75" s="6"/>
      <c r="M75" s="6"/>
      <c r="N75" s="45"/>
      <c r="P75" s="34" t="s">
        <v>3755</v>
      </c>
      <c r="Q75" s="42" t="s">
        <v>203</v>
      </c>
      <c r="R75" s="35" t="s">
        <v>80</v>
      </c>
      <c r="S75" s="36" t="s">
        <v>96</v>
      </c>
      <c r="T75" s="21"/>
      <c r="U75" s="21"/>
      <c r="V75" s="21"/>
      <c r="W75" s="21"/>
      <c r="X75" s="21"/>
      <c r="Y75" s="21"/>
      <c r="Z75" s="14" t="s">
        <v>413</v>
      </c>
      <c r="AB75" s="138">
        <v>1183</v>
      </c>
      <c r="AC75" s="139" t="s">
        <v>83</v>
      </c>
    </row>
    <row r="76" spans="5:29" ht="16.5" thickBot="1">
      <c r="E76" s="47" t="s">
        <v>3881</v>
      </c>
      <c r="I76" s="7" t="s">
        <v>414</v>
      </c>
      <c r="J76" s="6"/>
      <c r="K76" s="6"/>
      <c r="L76" s="6"/>
      <c r="M76" s="6"/>
      <c r="N76" s="45"/>
      <c r="P76" s="34" t="s">
        <v>3756</v>
      </c>
      <c r="Q76" s="42" t="s">
        <v>203</v>
      </c>
      <c r="R76" s="35" t="s">
        <v>80</v>
      </c>
      <c r="S76" s="36" t="s">
        <v>96</v>
      </c>
      <c r="T76" s="21"/>
      <c r="U76" s="21"/>
      <c r="V76" s="21"/>
      <c r="W76" s="21"/>
      <c r="X76" s="21"/>
      <c r="Y76" s="21"/>
      <c r="Z76" s="14" t="s">
        <v>416</v>
      </c>
      <c r="AB76" s="138">
        <v>1184</v>
      </c>
      <c r="AC76" s="139" t="s">
        <v>83</v>
      </c>
    </row>
    <row r="77" spans="5:29" ht="16.5" thickBot="1">
      <c r="E77" s="47" t="s">
        <v>3882</v>
      </c>
      <c r="I77" s="7" t="s">
        <v>417</v>
      </c>
      <c r="J77" s="6"/>
      <c r="K77" s="6"/>
      <c r="L77" s="6"/>
      <c r="M77" s="6"/>
      <c r="N77" s="45"/>
      <c r="P77" s="34" t="s">
        <v>530</v>
      </c>
      <c r="Q77" s="53" t="s">
        <v>3778</v>
      </c>
      <c r="R77" s="35" t="s">
        <v>125</v>
      </c>
      <c r="S77" s="36" t="s">
        <v>103</v>
      </c>
      <c r="T77" s="21"/>
      <c r="U77" s="21"/>
      <c r="V77" s="21"/>
      <c r="W77" s="21"/>
      <c r="X77" s="21"/>
      <c r="Y77" s="21"/>
      <c r="Z77" s="14" t="s">
        <v>419</v>
      </c>
      <c r="AB77" s="138">
        <v>1185</v>
      </c>
      <c r="AC77" s="139" t="s">
        <v>83</v>
      </c>
    </row>
    <row r="78" spans="5:29" ht="16.5" thickBot="1">
      <c r="E78" s="47" t="s">
        <v>3883</v>
      </c>
      <c r="I78" s="7" t="s">
        <v>420</v>
      </c>
      <c r="J78" s="6"/>
      <c r="K78" s="6"/>
      <c r="L78" s="6"/>
      <c r="M78" s="6"/>
      <c r="N78" s="45"/>
      <c r="P78" s="34" t="s">
        <v>532</v>
      </c>
      <c r="Q78" s="34" t="s">
        <v>3778</v>
      </c>
      <c r="R78" s="35" t="s">
        <v>125</v>
      </c>
      <c r="S78" s="36" t="s">
        <v>103</v>
      </c>
      <c r="T78" s="21"/>
      <c r="U78" s="21"/>
      <c r="V78" s="21"/>
      <c r="W78" s="21"/>
      <c r="X78" s="21"/>
      <c r="Y78" s="21"/>
      <c r="Z78" s="14" t="s">
        <v>421</v>
      </c>
      <c r="AB78" s="138">
        <v>1186</v>
      </c>
      <c r="AC78" s="139" t="s">
        <v>83</v>
      </c>
    </row>
    <row r="79" spans="5:29" ht="16.5" thickBot="1">
      <c r="E79" s="47" t="s">
        <v>3884</v>
      </c>
      <c r="I79" s="7" t="s">
        <v>422</v>
      </c>
      <c r="J79" s="6"/>
      <c r="K79" s="6"/>
      <c r="L79" s="6"/>
      <c r="M79" s="6"/>
      <c r="N79" s="45"/>
      <c r="P79" s="34" t="s">
        <v>534</v>
      </c>
      <c r="Q79" s="34" t="s">
        <v>3778</v>
      </c>
      <c r="R79" s="35" t="s">
        <v>125</v>
      </c>
      <c r="S79" s="36" t="s">
        <v>103</v>
      </c>
      <c r="T79" s="21"/>
      <c r="U79" s="21"/>
      <c r="V79" s="21"/>
      <c r="W79" s="21"/>
      <c r="X79" s="21"/>
      <c r="Y79" s="21"/>
      <c r="Z79" s="14" t="s">
        <v>423</v>
      </c>
      <c r="AB79" s="138">
        <v>1188</v>
      </c>
      <c r="AC79" s="139" t="s">
        <v>83</v>
      </c>
    </row>
    <row r="80" spans="5:29" ht="16.5" thickBot="1">
      <c r="E80" s="47" t="s">
        <v>3885</v>
      </c>
      <c r="I80" s="7" t="s">
        <v>424</v>
      </c>
      <c r="J80" s="6"/>
      <c r="K80" s="6"/>
      <c r="L80" s="6"/>
      <c r="M80" s="6"/>
      <c r="N80" s="45"/>
      <c r="P80" s="34" t="s">
        <v>536</v>
      </c>
      <c r="Q80" s="34" t="s">
        <v>3778</v>
      </c>
      <c r="R80" s="35" t="s">
        <v>125</v>
      </c>
      <c r="S80" s="36" t="s">
        <v>103</v>
      </c>
      <c r="T80" s="21"/>
      <c r="U80" s="21"/>
      <c r="V80" s="21"/>
      <c r="W80" s="21"/>
      <c r="X80" s="21"/>
      <c r="Y80" s="21"/>
      <c r="Z80" s="14" t="s">
        <v>425</v>
      </c>
      <c r="AB80" s="138">
        <v>1191</v>
      </c>
      <c r="AC80" s="139" t="s">
        <v>83</v>
      </c>
    </row>
    <row r="81" spans="5:29" ht="16.5" thickBot="1">
      <c r="E81" s="47" t="s">
        <v>3886</v>
      </c>
      <c r="I81" s="7" t="s">
        <v>426</v>
      </c>
      <c r="J81" s="6"/>
      <c r="K81" s="6"/>
      <c r="L81" s="6"/>
      <c r="M81" s="6"/>
      <c r="N81" s="45"/>
      <c r="P81" s="34" t="s">
        <v>3779</v>
      </c>
      <c r="Q81" s="42" t="s">
        <v>3780</v>
      </c>
      <c r="R81" s="35" t="s">
        <v>125</v>
      </c>
      <c r="S81" s="36" t="s">
        <v>103</v>
      </c>
      <c r="T81" s="21"/>
      <c r="U81" s="21"/>
      <c r="V81" s="21"/>
      <c r="W81" s="21"/>
      <c r="X81" s="21"/>
      <c r="Y81" s="21"/>
      <c r="Z81" s="14" t="s">
        <v>427</v>
      </c>
      <c r="AB81" s="138">
        <v>1192</v>
      </c>
      <c r="AC81" s="139" t="s">
        <v>83</v>
      </c>
    </row>
    <row r="82" spans="5:29" ht="16.5" thickBot="1">
      <c r="E82" s="47" t="s">
        <v>3887</v>
      </c>
      <c r="I82" s="7" t="s">
        <v>428</v>
      </c>
      <c r="J82" s="6"/>
      <c r="K82" s="6"/>
      <c r="L82" s="6"/>
      <c r="M82" s="6"/>
      <c r="N82" s="45"/>
      <c r="P82" s="34" t="s">
        <v>127</v>
      </c>
      <c r="Q82" s="42" t="s">
        <v>112</v>
      </c>
      <c r="R82" s="35" t="s">
        <v>125</v>
      </c>
      <c r="S82" s="36" t="s">
        <v>103</v>
      </c>
      <c r="T82" s="21"/>
      <c r="U82" s="21"/>
      <c r="V82" s="21"/>
      <c r="W82" s="21"/>
      <c r="X82" s="21"/>
      <c r="Y82" s="21"/>
      <c r="Z82" s="14" t="s">
        <v>429</v>
      </c>
      <c r="AB82" s="138">
        <v>1193</v>
      </c>
      <c r="AC82" s="139" t="s">
        <v>83</v>
      </c>
    </row>
    <row r="83" spans="5:29" ht="16.5" thickBot="1">
      <c r="E83" s="47" t="s">
        <v>3888</v>
      </c>
      <c r="I83" s="7" t="s">
        <v>430</v>
      </c>
      <c r="J83" s="6"/>
      <c r="K83" s="6"/>
      <c r="L83" s="6"/>
      <c r="M83" s="6"/>
      <c r="N83" s="45"/>
      <c r="P83" s="34" t="s">
        <v>134</v>
      </c>
      <c r="Q83" s="42" t="s">
        <v>112</v>
      </c>
      <c r="R83" s="35" t="s">
        <v>125</v>
      </c>
      <c r="S83" s="36" t="s">
        <v>103</v>
      </c>
      <c r="T83" s="21"/>
      <c r="U83" s="21"/>
      <c r="V83" s="21"/>
      <c r="W83" s="21"/>
      <c r="X83" s="21"/>
      <c r="Y83" s="21"/>
      <c r="Z83" s="14" t="s">
        <v>431</v>
      </c>
      <c r="AB83" s="138">
        <v>1194</v>
      </c>
      <c r="AC83" s="139" t="s">
        <v>83</v>
      </c>
    </row>
    <row r="84" spans="5:29" ht="16.5" thickBot="1">
      <c r="E84" s="47" t="s">
        <v>3889</v>
      </c>
      <c r="I84" s="7" t="s">
        <v>432</v>
      </c>
      <c r="J84" s="6"/>
      <c r="K84" s="6"/>
      <c r="L84" s="6"/>
      <c r="M84" s="6"/>
      <c r="N84" s="45"/>
      <c r="P84" s="34" t="s">
        <v>141</v>
      </c>
      <c r="Q84" s="42" t="s">
        <v>112</v>
      </c>
      <c r="R84" s="35" t="s">
        <v>125</v>
      </c>
      <c r="S84" s="36" t="s">
        <v>103</v>
      </c>
      <c r="T84" s="21"/>
      <c r="U84" s="21"/>
      <c r="V84" s="21"/>
      <c r="W84" s="21"/>
      <c r="X84" s="21"/>
      <c r="Y84" s="21"/>
      <c r="Z84" s="14" t="s">
        <v>433</v>
      </c>
      <c r="AB84" s="138">
        <v>1195</v>
      </c>
      <c r="AC84" s="139" t="s">
        <v>83</v>
      </c>
    </row>
    <row r="85" spans="5:29" ht="16.5" thickBot="1">
      <c r="E85" s="47" t="s">
        <v>3890</v>
      </c>
      <c r="I85" s="7" t="s">
        <v>434</v>
      </c>
      <c r="J85" s="6"/>
      <c r="K85" s="6"/>
      <c r="L85" s="6"/>
      <c r="M85" s="6"/>
      <c r="N85" s="45"/>
      <c r="P85" s="34" t="s">
        <v>367</v>
      </c>
      <c r="Q85" s="42" t="s">
        <v>173</v>
      </c>
      <c r="R85" s="35" t="s">
        <v>177</v>
      </c>
      <c r="S85" s="36" t="s">
        <v>79</v>
      </c>
      <c r="T85" s="21"/>
      <c r="U85" s="21"/>
      <c r="V85" s="21"/>
      <c r="W85" s="21"/>
      <c r="X85" s="21"/>
      <c r="Y85" s="21"/>
      <c r="Z85" s="14" t="s">
        <v>435</v>
      </c>
      <c r="AB85" s="138">
        <v>1196</v>
      </c>
      <c r="AC85" s="139" t="s">
        <v>83</v>
      </c>
    </row>
    <row r="86" spans="5:29" ht="16.5" thickBot="1">
      <c r="E86" s="47" t="s">
        <v>3891</v>
      </c>
      <c r="I86" s="7" t="s">
        <v>436</v>
      </c>
      <c r="J86" s="6"/>
      <c r="K86" s="6"/>
      <c r="L86" s="6"/>
      <c r="M86" s="6"/>
      <c r="N86" s="45"/>
      <c r="P86" s="34" t="s">
        <v>370</v>
      </c>
      <c r="Q86" s="42" t="s">
        <v>173</v>
      </c>
      <c r="R86" s="35" t="s">
        <v>177</v>
      </c>
      <c r="S86" s="36" t="s">
        <v>79</v>
      </c>
      <c r="T86" s="21"/>
      <c r="U86" s="21"/>
      <c r="V86" s="21"/>
      <c r="W86" s="21"/>
      <c r="X86" s="21"/>
      <c r="Y86" s="21"/>
      <c r="Z86" s="14" t="s">
        <v>437</v>
      </c>
      <c r="AB86" s="138">
        <v>1201</v>
      </c>
      <c r="AC86" s="139" t="s">
        <v>83</v>
      </c>
    </row>
    <row r="87" spans="5:29" ht="16.5" thickBot="1">
      <c r="E87" s="47" t="s">
        <v>3892</v>
      </c>
      <c r="I87" s="7" t="s">
        <v>438</v>
      </c>
      <c r="J87" s="6"/>
      <c r="K87" s="6"/>
      <c r="L87" s="6"/>
      <c r="M87" s="6"/>
      <c r="N87" s="45"/>
      <c r="P87" s="34" t="s">
        <v>373</v>
      </c>
      <c r="Q87" s="42" t="s">
        <v>173</v>
      </c>
      <c r="R87" s="35" t="s">
        <v>177</v>
      </c>
      <c r="S87" s="36" t="s">
        <v>79</v>
      </c>
      <c r="T87" s="21"/>
      <c r="U87" s="21"/>
      <c r="V87" s="21"/>
      <c r="W87" s="21"/>
      <c r="X87" s="21"/>
      <c r="Y87" s="21"/>
      <c r="Z87" s="14" t="s">
        <v>439</v>
      </c>
      <c r="AB87" s="138">
        <v>1202</v>
      </c>
      <c r="AC87" s="139" t="s">
        <v>83</v>
      </c>
    </row>
    <row r="88" spans="5:29" ht="16.5" thickBot="1">
      <c r="E88" s="47" t="s">
        <v>3893</v>
      </c>
      <c r="I88" s="7" t="s">
        <v>440</v>
      </c>
      <c r="J88" s="6"/>
      <c r="K88" s="1"/>
      <c r="L88" s="1"/>
      <c r="M88" s="1"/>
      <c r="N88" s="45"/>
      <c r="P88" s="34" t="s">
        <v>327</v>
      </c>
      <c r="Q88" s="42" t="s">
        <v>158</v>
      </c>
      <c r="R88" s="35" t="s">
        <v>177</v>
      </c>
      <c r="S88" s="36" t="s">
        <v>79</v>
      </c>
      <c r="T88" s="21"/>
      <c r="U88" s="21"/>
      <c r="V88" s="21"/>
      <c r="W88" s="21"/>
      <c r="X88" s="21"/>
      <c r="Y88" s="21"/>
      <c r="Z88" s="14" t="s">
        <v>442</v>
      </c>
      <c r="AB88" s="138">
        <v>1203</v>
      </c>
      <c r="AC88" s="139" t="s">
        <v>83</v>
      </c>
    </row>
    <row r="89" spans="5:29" ht="16.5" thickBot="1">
      <c r="E89" s="47" t="s">
        <v>3894</v>
      </c>
      <c r="I89" s="7" t="s">
        <v>443</v>
      </c>
      <c r="J89" s="6"/>
      <c r="K89" s="1"/>
      <c r="L89" s="1"/>
      <c r="M89" s="1"/>
      <c r="N89" s="45"/>
      <c r="P89" s="43" t="s">
        <v>497</v>
      </c>
      <c r="Q89" s="42" t="s">
        <v>3775</v>
      </c>
      <c r="R89" s="35" t="s">
        <v>125</v>
      </c>
      <c r="S89" s="36" t="s">
        <v>103</v>
      </c>
      <c r="T89" s="21"/>
      <c r="U89" s="21"/>
      <c r="V89" s="21"/>
      <c r="W89" s="21"/>
      <c r="X89" s="21"/>
      <c r="Y89" s="21"/>
      <c r="Z89" s="14" t="s">
        <v>444</v>
      </c>
      <c r="AB89" s="138">
        <v>1204</v>
      </c>
      <c r="AC89" s="139" t="s">
        <v>83</v>
      </c>
    </row>
    <row r="90" spans="5:29" ht="16.5" thickBot="1">
      <c r="E90" s="47" t="s">
        <v>3895</v>
      </c>
      <c r="I90" s="7" t="s">
        <v>445</v>
      </c>
      <c r="J90" s="6"/>
      <c r="K90" s="1"/>
      <c r="L90" s="1"/>
      <c r="M90" s="1"/>
      <c r="N90" s="45"/>
      <c r="P90" s="34" t="s">
        <v>397</v>
      </c>
      <c r="Q90" s="42" t="s">
        <v>194</v>
      </c>
      <c r="R90" s="35" t="s">
        <v>177</v>
      </c>
      <c r="S90" s="36" t="s">
        <v>79</v>
      </c>
      <c r="T90" s="21"/>
      <c r="U90" s="21"/>
      <c r="V90" s="21"/>
      <c r="W90" s="21"/>
      <c r="X90" s="21"/>
      <c r="Y90" s="21"/>
      <c r="Z90" s="14" t="s">
        <v>446</v>
      </c>
      <c r="AB90" s="138">
        <v>1205</v>
      </c>
      <c r="AC90" s="139" t="s">
        <v>83</v>
      </c>
    </row>
    <row r="91" spans="5:29" ht="16.5" thickBot="1">
      <c r="E91" s="47" t="s">
        <v>3896</v>
      </c>
      <c r="I91" s="7" t="s">
        <v>447</v>
      </c>
      <c r="J91" s="6"/>
      <c r="K91" s="1"/>
      <c r="L91" s="1"/>
      <c r="M91" s="1"/>
      <c r="N91" s="45"/>
      <c r="P91" s="34" t="s">
        <v>462</v>
      </c>
      <c r="Q91" s="42" t="s">
        <v>240</v>
      </c>
      <c r="R91" s="35" t="s">
        <v>177</v>
      </c>
      <c r="S91" s="36" t="s">
        <v>79</v>
      </c>
      <c r="T91" s="21"/>
      <c r="U91" s="21"/>
      <c r="V91" s="21"/>
      <c r="W91" s="21"/>
      <c r="X91" s="21"/>
      <c r="Y91" s="21"/>
      <c r="Z91" s="14" t="s">
        <v>449</v>
      </c>
      <c r="AB91" s="138">
        <v>1211</v>
      </c>
      <c r="AC91" s="139" t="s">
        <v>83</v>
      </c>
    </row>
    <row r="92" spans="5:29" ht="16.5" thickBot="1">
      <c r="E92" s="47" t="s">
        <v>3897</v>
      </c>
      <c r="I92" s="7" t="s">
        <v>450</v>
      </c>
      <c r="J92" s="6"/>
      <c r="K92" s="1"/>
      <c r="L92" s="1"/>
      <c r="M92" s="1"/>
      <c r="N92" s="45"/>
      <c r="P92" s="43" t="s">
        <v>3747</v>
      </c>
      <c r="Q92" s="34" t="s">
        <v>3748</v>
      </c>
      <c r="R92" s="35" t="s">
        <v>125</v>
      </c>
      <c r="S92" s="36" t="s">
        <v>103</v>
      </c>
      <c r="T92" s="21"/>
      <c r="U92" s="21"/>
      <c r="V92" s="21"/>
      <c r="W92" s="21"/>
      <c r="X92" s="21"/>
      <c r="Y92" s="21"/>
      <c r="Z92" s="14" t="s">
        <v>451</v>
      </c>
      <c r="AB92" s="138">
        <v>1212</v>
      </c>
      <c r="AC92" s="139" t="s">
        <v>83</v>
      </c>
    </row>
    <row r="93" spans="5:29" ht="16.5" thickBot="1">
      <c r="E93" s="47" t="s">
        <v>3898</v>
      </c>
      <c r="I93" s="7" t="s">
        <v>452</v>
      </c>
      <c r="J93" s="6"/>
      <c r="K93" s="1"/>
      <c r="L93" s="1"/>
      <c r="M93" s="1"/>
      <c r="N93" s="45"/>
      <c r="P93" s="43" t="s">
        <v>3749</v>
      </c>
      <c r="Q93" s="42" t="s">
        <v>3748</v>
      </c>
      <c r="R93" s="35" t="s">
        <v>125</v>
      </c>
      <c r="S93" s="36" t="s">
        <v>103</v>
      </c>
      <c r="T93" s="21"/>
      <c r="U93" s="21"/>
      <c r="V93" s="21"/>
      <c r="W93" s="21"/>
      <c r="X93" s="21"/>
      <c r="Y93" s="21"/>
      <c r="Z93" s="14" t="s">
        <v>454</v>
      </c>
      <c r="AB93" s="138">
        <v>1213</v>
      </c>
      <c r="AC93" s="139" t="s">
        <v>83</v>
      </c>
    </row>
    <row r="94" spans="5:29" ht="16.5" thickBot="1">
      <c r="E94" s="47" t="s">
        <v>3899</v>
      </c>
      <c r="I94" s="7" t="s">
        <v>455</v>
      </c>
      <c r="J94" s="6"/>
      <c r="K94" s="1"/>
      <c r="L94" s="1"/>
      <c r="M94" s="1"/>
      <c r="N94" s="45"/>
      <c r="P94" s="34" t="s">
        <v>3758</v>
      </c>
      <c r="Q94" s="42" t="s">
        <v>213</v>
      </c>
      <c r="R94" s="35" t="s">
        <v>177</v>
      </c>
      <c r="S94" s="36" t="s">
        <v>79</v>
      </c>
      <c r="T94" s="21"/>
      <c r="U94" s="21"/>
      <c r="V94" s="21"/>
      <c r="W94" s="21"/>
      <c r="X94" s="21"/>
      <c r="Y94" s="21"/>
      <c r="Z94" s="14" t="s">
        <v>457</v>
      </c>
      <c r="AB94" s="138">
        <v>1214</v>
      </c>
      <c r="AC94" s="139" t="s">
        <v>83</v>
      </c>
    </row>
    <row r="95" spans="5:29" ht="16.5" thickBot="1">
      <c r="E95" s="47" t="s">
        <v>3900</v>
      </c>
      <c r="I95" s="7" t="s">
        <v>458</v>
      </c>
      <c r="J95" s="6"/>
      <c r="K95" s="1"/>
      <c r="L95" s="1"/>
      <c r="M95" s="1"/>
      <c r="N95" s="45"/>
      <c r="P95" s="34" t="s">
        <v>388</v>
      </c>
      <c r="Q95" s="42" t="s">
        <v>186</v>
      </c>
      <c r="R95" s="35" t="s">
        <v>177</v>
      </c>
      <c r="S95" s="36" t="s">
        <v>79</v>
      </c>
      <c r="T95" s="21"/>
      <c r="U95" s="21"/>
      <c r="V95" s="21"/>
      <c r="W95" s="21"/>
      <c r="X95" s="21"/>
      <c r="Y95" s="21"/>
      <c r="Z95" s="14" t="s">
        <v>460</v>
      </c>
      <c r="AB95" s="138">
        <v>1215</v>
      </c>
      <c r="AC95" s="139" t="s">
        <v>83</v>
      </c>
    </row>
    <row r="96" spans="5:29" ht="16.5" thickBot="1">
      <c r="E96" s="47" t="s">
        <v>3901</v>
      </c>
      <c r="I96" s="7" t="s">
        <v>461</v>
      </c>
      <c r="J96" s="6"/>
      <c r="K96" s="1"/>
      <c r="L96" s="1"/>
      <c r="M96" s="1"/>
      <c r="N96" s="45"/>
      <c r="P96" s="34" t="s">
        <v>391</v>
      </c>
      <c r="Q96" s="42" t="s">
        <v>186</v>
      </c>
      <c r="R96" s="35" t="s">
        <v>177</v>
      </c>
      <c r="S96" s="36" t="s">
        <v>79</v>
      </c>
      <c r="T96" s="21"/>
      <c r="U96" s="21"/>
      <c r="V96" s="21"/>
      <c r="W96" s="21"/>
      <c r="X96" s="21"/>
      <c r="Y96" s="21"/>
      <c r="Z96" s="14" t="s">
        <v>463</v>
      </c>
      <c r="AB96" s="138">
        <v>1221</v>
      </c>
      <c r="AC96" s="139" t="s">
        <v>83</v>
      </c>
    </row>
    <row r="97" spans="5:29" ht="16.5" thickBot="1">
      <c r="E97" s="47" t="s">
        <v>3902</v>
      </c>
      <c r="I97" s="7" t="s">
        <v>464</v>
      </c>
      <c r="J97" s="6"/>
      <c r="K97" s="1"/>
      <c r="L97" s="1"/>
      <c r="M97" s="1"/>
      <c r="N97" s="45"/>
      <c r="P97" s="34" t="s">
        <v>493</v>
      </c>
      <c r="Q97" s="42" t="s">
        <v>252</v>
      </c>
      <c r="R97" s="35" t="s">
        <v>125</v>
      </c>
      <c r="S97" s="36" t="s">
        <v>103</v>
      </c>
      <c r="T97" s="21"/>
      <c r="U97" s="21"/>
      <c r="V97" s="21"/>
      <c r="W97" s="21"/>
      <c r="X97" s="21"/>
      <c r="Y97" s="21"/>
      <c r="Z97" s="14" t="s">
        <v>466</v>
      </c>
      <c r="AB97" s="138">
        <v>1222</v>
      </c>
      <c r="AC97" s="139" t="s">
        <v>83</v>
      </c>
    </row>
    <row r="98" spans="5:29" ht="16.5" thickBot="1">
      <c r="E98" s="47" t="s">
        <v>3903</v>
      </c>
      <c r="I98" s="7" t="s">
        <v>467</v>
      </c>
      <c r="J98" s="6"/>
      <c r="K98" s="1"/>
      <c r="L98" s="1"/>
      <c r="M98" s="1"/>
      <c r="N98" s="45"/>
      <c r="P98" s="42" t="s">
        <v>412</v>
      </c>
      <c r="Q98" s="42" t="s">
        <v>199</v>
      </c>
      <c r="R98" s="35" t="s">
        <v>177</v>
      </c>
      <c r="S98" s="36" t="s">
        <v>79</v>
      </c>
      <c r="T98" s="21"/>
      <c r="U98" s="21"/>
      <c r="V98" s="21"/>
      <c r="W98" s="21"/>
      <c r="X98" s="21"/>
      <c r="Y98" s="21"/>
      <c r="Z98" s="14" t="s">
        <v>469</v>
      </c>
      <c r="AB98" s="145">
        <v>1223</v>
      </c>
      <c r="AC98" s="139" t="s">
        <v>83</v>
      </c>
    </row>
    <row r="99" spans="5:29" ht="16.5" thickBot="1">
      <c r="E99" s="47" t="s">
        <v>3904</v>
      </c>
      <c r="I99" s="7" t="s">
        <v>470</v>
      </c>
      <c r="J99" s="6"/>
      <c r="K99" s="1"/>
      <c r="L99" s="1"/>
      <c r="M99" s="1"/>
      <c r="N99" s="45"/>
      <c r="P99" s="42" t="s">
        <v>227</v>
      </c>
      <c r="Q99" s="42" t="s">
        <v>152</v>
      </c>
      <c r="R99" s="35" t="s">
        <v>97</v>
      </c>
      <c r="S99" s="36" t="s">
        <v>96</v>
      </c>
      <c r="T99" s="21"/>
      <c r="U99" s="21"/>
      <c r="V99" s="21"/>
      <c r="W99" s="21"/>
      <c r="X99" s="21"/>
      <c r="Y99" s="21"/>
      <c r="Z99" s="14" t="s">
        <v>472</v>
      </c>
      <c r="AB99" s="138">
        <v>1224</v>
      </c>
      <c r="AC99" s="139" t="s">
        <v>83</v>
      </c>
    </row>
    <row r="100" spans="5:29" ht="15.75">
      <c r="E100" s="47" t="s">
        <v>3905</v>
      </c>
      <c r="I100" s="1"/>
      <c r="J100" s="1"/>
      <c r="K100" s="1"/>
      <c r="L100" s="1"/>
      <c r="M100" s="1"/>
      <c r="N100" s="45"/>
      <c r="P100" s="42" t="s">
        <v>106</v>
      </c>
      <c r="Q100" s="42" t="s">
        <v>3736</v>
      </c>
      <c r="R100" s="35" t="s">
        <v>80</v>
      </c>
      <c r="S100" s="36" t="s">
        <v>96</v>
      </c>
      <c r="T100" s="21"/>
      <c r="U100" s="21"/>
      <c r="V100" s="21"/>
      <c r="W100" s="21"/>
      <c r="X100" s="21"/>
      <c r="Y100" s="21"/>
      <c r="Z100" s="14" t="s">
        <v>474</v>
      </c>
      <c r="AB100" s="138">
        <v>1225</v>
      </c>
      <c r="AC100" s="139" t="s">
        <v>83</v>
      </c>
    </row>
    <row r="101" spans="5:29" ht="15.75">
      <c r="E101" s="47" t="s">
        <v>3906</v>
      </c>
      <c r="I101" s="1"/>
      <c r="J101" s="1"/>
      <c r="P101" s="42" t="s">
        <v>418</v>
      </c>
      <c r="Q101" s="42" t="s">
        <v>203</v>
      </c>
      <c r="R101" s="35" t="s">
        <v>80</v>
      </c>
      <c r="S101" s="36" t="s">
        <v>96</v>
      </c>
      <c r="T101" s="21"/>
      <c r="U101" s="21"/>
      <c r="V101" s="21"/>
      <c r="W101" s="21"/>
      <c r="X101" s="21"/>
      <c r="Y101" s="21"/>
      <c r="Z101" s="14" t="s">
        <v>476</v>
      </c>
      <c r="AB101" s="138">
        <v>1237</v>
      </c>
      <c r="AC101" s="139" t="s">
        <v>83</v>
      </c>
    </row>
    <row r="102" spans="5:29" ht="15.75">
      <c r="E102" s="47" t="s">
        <v>3907</v>
      </c>
      <c r="I102" s="1"/>
      <c r="J102" s="1"/>
      <c r="P102" s="42" t="s">
        <v>3757</v>
      </c>
      <c r="Q102" s="42" t="s">
        <v>203</v>
      </c>
      <c r="R102" s="35" t="s">
        <v>80</v>
      </c>
      <c r="S102" s="36" t="s">
        <v>96</v>
      </c>
      <c r="T102" s="21"/>
      <c r="U102" s="21"/>
      <c r="V102" s="21"/>
      <c r="W102" s="21"/>
      <c r="X102" s="21"/>
      <c r="Y102" s="21"/>
      <c r="Z102" s="14" t="s">
        <v>478</v>
      </c>
      <c r="AB102" s="138">
        <v>1238</v>
      </c>
      <c r="AC102" s="139" t="s">
        <v>83</v>
      </c>
    </row>
    <row r="103" spans="5:29" ht="15.75">
      <c r="E103" s="47" t="s">
        <v>3908</v>
      </c>
      <c r="I103" s="1"/>
      <c r="J103" s="1"/>
      <c r="P103" s="42" t="s">
        <v>3737</v>
      </c>
      <c r="Q103" s="42" t="s">
        <v>3736</v>
      </c>
      <c r="R103" s="35" t="s">
        <v>80</v>
      </c>
      <c r="S103" s="36" t="s">
        <v>96</v>
      </c>
      <c r="T103" s="21"/>
      <c r="U103" s="21"/>
      <c r="V103" s="21"/>
      <c r="W103" s="21"/>
      <c r="X103" s="21"/>
      <c r="Y103" s="21"/>
      <c r="Z103" s="14" t="s">
        <v>480</v>
      </c>
      <c r="AB103" s="138">
        <v>1239</v>
      </c>
      <c r="AC103" s="139" t="s">
        <v>83</v>
      </c>
    </row>
    <row r="104" spans="5:29" ht="15.75">
      <c r="E104" s="47" t="s">
        <v>3909</v>
      </c>
      <c r="I104" s="1"/>
      <c r="J104" s="1"/>
      <c r="P104" s="42" t="s">
        <v>3738</v>
      </c>
      <c r="Q104" s="42" t="s">
        <v>3736</v>
      </c>
      <c r="R104" s="35" t="s">
        <v>80</v>
      </c>
      <c r="S104" s="36" t="s">
        <v>96</v>
      </c>
      <c r="T104" s="21"/>
      <c r="U104" s="21"/>
      <c r="V104" s="21"/>
      <c r="W104" s="21"/>
      <c r="X104" s="21"/>
      <c r="Y104" s="21"/>
      <c r="Z104" s="14" t="s">
        <v>482</v>
      </c>
      <c r="AB104" s="147">
        <v>2000</v>
      </c>
      <c r="AC104" s="148" t="s">
        <v>3004</v>
      </c>
    </row>
    <row r="105" spans="5:29" ht="15.75">
      <c r="E105" s="47" t="s">
        <v>3910</v>
      </c>
      <c r="I105" s="1"/>
      <c r="J105" s="1"/>
      <c r="P105" s="34" t="s">
        <v>448</v>
      </c>
      <c r="Q105" s="42" t="s">
        <v>3759</v>
      </c>
      <c r="R105" s="35" t="s">
        <v>177</v>
      </c>
      <c r="S105" s="36" t="s">
        <v>79</v>
      </c>
      <c r="T105" s="21"/>
      <c r="U105" s="21"/>
      <c r="V105" s="21"/>
      <c r="W105" s="21"/>
      <c r="X105" s="21"/>
      <c r="Y105" s="21"/>
      <c r="Z105" s="14" t="s">
        <v>484</v>
      </c>
      <c r="AB105" s="147">
        <v>2009</v>
      </c>
      <c r="AC105" s="148" t="s">
        <v>2592</v>
      </c>
    </row>
    <row r="106" spans="5:29" ht="15.75">
      <c r="E106" s="47" t="s">
        <v>3911</v>
      </c>
      <c r="I106" s="1"/>
      <c r="J106" s="1"/>
      <c r="P106" s="34" t="s">
        <v>543</v>
      </c>
      <c r="Q106" s="42" t="s">
        <v>3759</v>
      </c>
      <c r="R106" s="35" t="s">
        <v>177</v>
      </c>
      <c r="S106" s="36" t="s">
        <v>79</v>
      </c>
      <c r="T106" s="21"/>
      <c r="U106" s="21"/>
      <c r="V106" s="21"/>
      <c r="W106" s="21"/>
      <c r="X106" s="21"/>
      <c r="Y106" s="21"/>
      <c r="Z106" s="14" t="s">
        <v>486</v>
      </c>
      <c r="AB106" s="147">
        <v>2011</v>
      </c>
      <c r="AC106" s="148" t="s">
        <v>806</v>
      </c>
    </row>
    <row r="107" spans="5:29" ht="15.75">
      <c r="E107" s="47" t="s">
        <v>3912</v>
      </c>
      <c r="I107" s="1"/>
      <c r="J107" s="1"/>
      <c r="P107" s="34" t="s">
        <v>545</v>
      </c>
      <c r="Q107" s="34" t="s">
        <v>3754</v>
      </c>
      <c r="R107" s="35" t="s">
        <v>177</v>
      </c>
      <c r="S107" s="36" t="s">
        <v>79</v>
      </c>
      <c r="T107" s="21"/>
      <c r="U107" s="21"/>
      <c r="V107" s="21"/>
      <c r="W107" s="21"/>
      <c r="X107" s="21"/>
      <c r="Y107" s="21"/>
      <c r="Z107" s="14" t="s">
        <v>488</v>
      </c>
      <c r="AB107" s="147">
        <v>2013</v>
      </c>
      <c r="AC107" s="148" t="s">
        <v>4009</v>
      </c>
    </row>
    <row r="108" spans="5:29" ht="15.75">
      <c r="E108" s="47" t="s">
        <v>3913</v>
      </c>
      <c r="I108" s="1"/>
      <c r="J108" s="1"/>
      <c r="P108" s="34" t="s">
        <v>483</v>
      </c>
      <c r="Q108" s="42" t="s">
        <v>247</v>
      </c>
      <c r="R108" s="35" t="s">
        <v>125</v>
      </c>
      <c r="S108" s="36" t="s">
        <v>103</v>
      </c>
      <c r="T108" s="21"/>
      <c r="U108" s="21"/>
      <c r="V108" s="21"/>
      <c r="W108" s="21"/>
      <c r="X108" s="21"/>
      <c r="Y108" s="21"/>
      <c r="Z108" s="14" t="s">
        <v>490</v>
      </c>
      <c r="AB108" s="147">
        <v>2014</v>
      </c>
      <c r="AC108" s="148" t="s">
        <v>920</v>
      </c>
    </row>
    <row r="109" spans="5:29" ht="15.75">
      <c r="E109" s="47" t="s">
        <v>3914</v>
      </c>
      <c r="I109" s="1"/>
      <c r="J109" s="1"/>
      <c r="P109" s="34" t="s">
        <v>376</v>
      </c>
      <c r="Q109" s="42" t="s">
        <v>178</v>
      </c>
      <c r="R109" s="35" t="s">
        <v>177</v>
      </c>
      <c r="S109" s="36" t="s">
        <v>79</v>
      </c>
      <c r="T109" s="21"/>
      <c r="U109" s="21"/>
      <c r="V109" s="21"/>
      <c r="W109" s="21"/>
      <c r="X109" s="21"/>
      <c r="Y109" s="21"/>
      <c r="Z109" s="14" t="s">
        <v>492</v>
      </c>
      <c r="AB109" s="147">
        <v>2015</v>
      </c>
      <c r="AC109" s="148" t="s">
        <v>3039</v>
      </c>
    </row>
    <row r="110" spans="5:29" ht="15.75">
      <c r="E110" s="47" t="s">
        <v>3915</v>
      </c>
      <c r="I110" s="1"/>
      <c r="J110" s="1"/>
      <c r="P110" s="34" t="s">
        <v>547</v>
      </c>
      <c r="Q110" s="34" t="s">
        <v>3752</v>
      </c>
      <c r="R110" s="35" t="s">
        <v>80</v>
      </c>
      <c r="S110" s="36" t="s">
        <v>96</v>
      </c>
      <c r="T110" s="21"/>
      <c r="U110" s="21"/>
      <c r="V110" s="21"/>
      <c r="W110" s="21"/>
      <c r="X110" s="21"/>
      <c r="Y110" s="21"/>
      <c r="Z110" s="14" t="s">
        <v>494</v>
      </c>
      <c r="AB110" s="147">
        <v>2016</v>
      </c>
      <c r="AC110" s="148" t="s">
        <v>1938</v>
      </c>
    </row>
    <row r="111" spans="5:29" ht="15.75">
      <c r="E111" s="47" t="s">
        <v>3916</v>
      </c>
      <c r="I111" s="1"/>
      <c r="J111" s="1"/>
      <c r="P111" s="34" t="s">
        <v>3763</v>
      </c>
      <c r="Q111" s="42" t="s">
        <v>3764</v>
      </c>
      <c r="R111" s="35" t="s">
        <v>80</v>
      </c>
      <c r="S111" s="36" t="s">
        <v>96</v>
      </c>
      <c r="T111" s="21"/>
      <c r="U111" s="21"/>
      <c r="V111" s="21"/>
      <c r="W111" s="21"/>
      <c r="X111" s="21"/>
      <c r="Y111" s="21"/>
      <c r="Z111" s="14" t="s">
        <v>496</v>
      </c>
      <c r="AB111" s="147">
        <v>2017</v>
      </c>
      <c r="AC111" s="148" t="s">
        <v>2602</v>
      </c>
    </row>
    <row r="112" spans="5:29" ht="15.75">
      <c r="E112" s="47" t="s">
        <v>3917</v>
      </c>
      <c r="I112" s="1"/>
      <c r="J112" s="1"/>
      <c r="P112" s="34" t="s">
        <v>113</v>
      </c>
      <c r="Q112" s="42" t="s">
        <v>3736</v>
      </c>
      <c r="R112" s="35" t="s">
        <v>80</v>
      </c>
      <c r="S112" s="36" t="s">
        <v>96</v>
      </c>
      <c r="T112" s="21"/>
      <c r="U112" s="21"/>
      <c r="V112" s="21"/>
      <c r="W112" s="21"/>
      <c r="X112" s="21"/>
      <c r="Y112" s="21"/>
      <c r="Z112" s="14" t="s">
        <v>498</v>
      </c>
      <c r="AB112" s="147">
        <v>2021</v>
      </c>
      <c r="AC112" s="148" t="s">
        <v>3098</v>
      </c>
    </row>
    <row r="113" spans="5:29" ht="15.75">
      <c r="E113" s="47" t="s">
        <v>3918</v>
      </c>
      <c r="P113" s="34" t="s">
        <v>551</v>
      </c>
      <c r="Q113" s="34" t="s">
        <v>247</v>
      </c>
      <c r="R113" s="35" t="s">
        <v>177</v>
      </c>
      <c r="S113" s="36" t="s">
        <v>79</v>
      </c>
      <c r="T113" s="21"/>
      <c r="U113" s="21"/>
      <c r="V113" s="21"/>
      <c r="W113" s="21"/>
      <c r="X113" s="21"/>
      <c r="Y113" s="21"/>
      <c r="Z113" s="14" t="s">
        <v>500</v>
      </c>
      <c r="AB113" s="147">
        <v>2022</v>
      </c>
      <c r="AC113" s="148" t="s">
        <v>3098</v>
      </c>
    </row>
    <row r="114" spans="5:29" ht="15.75">
      <c r="E114" s="47" t="s">
        <v>3805</v>
      </c>
      <c r="P114" s="34" t="s">
        <v>485</v>
      </c>
      <c r="Q114" s="42" t="s">
        <v>247</v>
      </c>
      <c r="R114" s="35" t="s">
        <v>177</v>
      </c>
      <c r="S114" s="36" t="s">
        <v>79</v>
      </c>
      <c r="T114" s="21"/>
      <c r="U114" s="21"/>
      <c r="V114" s="21"/>
      <c r="W114" s="21"/>
      <c r="X114" s="21"/>
      <c r="Y114" s="21"/>
      <c r="Z114" s="14" t="s">
        <v>502</v>
      </c>
      <c r="AB114" s="147">
        <v>2023</v>
      </c>
      <c r="AC114" s="148" t="s">
        <v>1042</v>
      </c>
    </row>
    <row r="115" spans="5:29" ht="15.75">
      <c r="E115" s="47" t="s">
        <v>3919</v>
      </c>
      <c r="P115" s="34" t="s">
        <v>487</v>
      </c>
      <c r="Q115" s="42" t="s">
        <v>247</v>
      </c>
      <c r="R115" s="35" t="s">
        <v>177</v>
      </c>
      <c r="S115" s="36" t="s">
        <v>79</v>
      </c>
      <c r="T115" s="21"/>
      <c r="U115" s="21"/>
      <c r="V115" s="21"/>
      <c r="W115" s="21"/>
      <c r="X115" s="21"/>
      <c r="Y115" s="21"/>
      <c r="Z115" s="14" t="s">
        <v>504</v>
      </c>
      <c r="AB115" s="147">
        <v>2024</v>
      </c>
      <c r="AC115" s="148" t="s">
        <v>1790</v>
      </c>
    </row>
    <row r="116" spans="5:29" ht="15.75">
      <c r="E116" s="47" t="s">
        <v>3920</v>
      </c>
      <c r="P116" s="34" t="s">
        <v>487</v>
      </c>
      <c r="Q116" s="34" t="s">
        <v>247</v>
      </c>
      <c r="R116" s="35" t="s">
        <v>177</v>
      </c>
      <c r="S116" s="36" t="s">
        <v>79</v>
      </c>
      <c r="T116" s="21"/>
      <c r="U116" s="21"/>
      <c r="V116" s="21"/>
      <c r="W116" s="21"/>
      <c r="X116" s="21"/>
      <c r="Y116" s="21"/>
      <c r="Z116" s="14" t="s">
        <v>505</v>
      </c>
      <c r="AB116" s="147">
        <v>2025</v>
      </c>
      <c r="AC116" s="148" t="s">
        <v>4010</v>
      </c>
    </row>
    <row r="117" spans="5:29" ht="15.75">
      <c r="E117" s="47" t="s">
        <v>3921</v>
      </c>
      <c r="P117" s="34" t="s">
        <v>489</v>
      </c>
      <c r="Q117" s="42" t="s">
        <v>247</v>
      </c>
      <c r="R117" s="35" t="s">
        <v>125</v>
      </c>
      <c r="S117" s="36" t="s">
        <v>103</v>
      </c>
      <c r="T117" s="21"/>
      <c r="U117" s="21"/>
      <c r="V117" s="21"/>
      <c r="W117" s="21"/>
      <c r="X117" s="21"/>
      <c r="Y117" s="21"/>
      <c r="Z117" s="14" t="s">
        <v>507</v>
      </c>
      <c r="AB117" s="147">
        <v>2026</v>
      </c>
      <c r="AC117" s="148" t="s">
        <v>4010</v>
      </c>
    </row>
    <row r="118" spans="5:29" ht="15.75">
      <c r="E118" s="47" t="s">
        <v>3922</v>
      </c>
      <c r="P118" s="34" t="s">
        <v>491</v>
      </c>
      <c r="Q118" s="42" t="s">
        <v>247</v>
      </c>
      <c r="R118" s="35" t="s">
        <v>125</v>
      </c>
      <c r="S118" s="36" t="s">
        <v>103</v>
      </c>
      <c r="T118" s="21"/>
      <c r="U118" s="21"/>
      <c r="V118" s="21"/>
      <c r="W118" s="21"/>
      <c r="X118" s="21"/>
      <c r="Y118" s="21"/>
      <c r="Z118" s="14" t="s">
        <v>509</v>
      </c>
      <c r="AB118" s="147">
        <v>2027</v>
      </c>
      <c r="AC118" s="148" t="s">
        <v>1017</v>
      </c>
    </row>
    <row r="119" spans="5:29" ht="15.75">
      <c r="E119" s="47" t="s">
        <v>3923</v>
      </c>
      <c r="P119" s="34" t="s">
        <v>3774</v>
      </c>
      <c r="Q119" s="34" t="s">
        <v>3772</v>
      </c>
      <c r="R119" s="35" t="s">
        <v>177</v>
      </c>
      <c r="S119" s="36" t="s">
        <v>79</v>
      </c>
      <c r="T119" s="21"/>
      <c r="U119" s="21"/>
      <c r="V119" s="21"/>
      <c r="W119" s="21"/>
      <c r="X119" s="21"/>
      <c r="Y119" s="21"/>
      <c r="Z119" s="14" t="s">
        <v>511</v>
      </c>
      <c r="AB119" s="147">
        <v>2028</v>
      </c>
      <c r="AC119" s="148" t="s">
        <v>2587</v>
      </c>
    </row>
    <row r="120" spans="5:29" ht="15.75">
      <c r="E120" s="47" t="s">
        <v>3924</v>
      </c>
      <c r="P120" s="34" t="s">
        <v>331</v>
      </c>
      <c r="Q120" s="34" t="s">
        <v>163</v>
      </c>
      <c r="R120" s="35" t="s">
        <v>97</v>
      </c>
      <c r="S120" s="36" t="s">
        <v>96</v>
      </c>
      <c r="T120" s="21"/>
      <c r="U120" s="21"/>
      <c r="V120" s="21"/>
      <c r="W120" s="21"/>
      <c r="X120" s="21"/>
      <c r="Y120" s="21"/>
      <c r="Z120" s="14" t="s">
        <v>513</v>
      </c>
      <c r="AB120" s="147">
        <v>2030</v>
      </c>
      <c r="AC120" s="148" t="s">
        <v>1115</v>
      </c>
    </row>
    <row r="121" spans="5:29" ht="15.75">
      <c r="E121" s="47" t="s">
        <v>3925</v>
      </c>
      <c r="P121" s="34" t="s">
        <v>3760</v>
      </c>
      <c r="Q121" s="42" t="s">
        <v>3761</v>
      </c>
      <c r="R121" s="35" t="s">
        <v>125</v>
      </c>
      <c r="S121" s="36" t="s">
        <v>103</v>
      </c>
      <c r="T121" s="21"/>
      <c r="U121" s="21"/>
      <c r="V121" s="21"/>
      <c r="W121" s="21"/>
      <c r="X121" s="21"/>
      <c r="Y121" s="21"/>
      <c r="Z121" s="15" t="s">
        <v>515</v>
      </c>
      <c r="AB121" s="147">
        <v>2038</v>
      </c>
      <c r="AC121" s="148" t="s">
        <v>2883</v>
      </c>
    </row>
    <row r="122" spans="5:29" ht="15.75">
      <c r="E122" s="47" t="s">
        <v>3926</v>
      </c>
      <c r="P122" s="34" t="s">
        <v>200</v>
      </c>
      <c r="Q122" s="34" t="s">
        <v>140</v>
      </c>
      <c r="R122" s="35" t="s">
        <v>125</v>
      </c>
      <c r="S122" s="36" t="s">
        <v>103</v>
      </c>
      <c r="T122" s="21"/>
      <c r="U122" s="21"/>
      <c r="V122" s="21"/>
      <c r="W122" s="21"/>
      <c r="X122" s="21"/>
      <c r="Y122" s="21"/>
      <c r="Z122" s="14" t="s">
        <v>517</v>
      </c>
      <c r="AB122" s="147">
        <v>2039</v>
      </c>
      <c r="AC122" s="148" t="s">
        <v>2652</v>
      </c>
    </row>
    <row r="123" spans="5:29" ht="15.75">
      <c r="E123" s="47" t="s">
        <v>3927</v>
      </c>
      <c r="P123" s="34" t="s">
        <v>204</v>
      </c>
      <c r="Q123" s="34" t="s">
        <v>140</v>
      </c>
      <c r="R123" s="35" t="s">
        <v>125</v>
      </c>
      <c r="S123" s="36" t="s">
        <v>103</v>
      </c>
      <c r="T123" s="21"/>
      <c r="U123" s="21"/>
      <c r="V123" s="21"/>
      <c r="W123" s="21"/>
      <c r="X123" s="21"/>
      <c r="Y123" s="21"/>
      <c r="Z123" s="14" t="s">
        <v>518</v>
      </c>
      <c r="AB123" s="147">
        <v>2040</v>
      </c>
      <c r="AC123" s="148" t="s">
        <v>808</v>
      </c>
    </row>
    <row r="124" spans="5:29" ht="15.75">
      <c r="E124" s="47" t="s">
        <v>3928</v>
      </c>
      <c r="P124" s="43" t="s">
        <v>553</v>
      </c>
      <c r="Q124" s="53" t="s">
        <v>3776</v>
      </c>
      <c r="R124" s="35" t="s">
        <v>125</v>
      </c>
      <c r="S124" s="36" t="s">
        <v>103</v>
      </c>
      <c r="T124" s="21"/>
      <c r="U124" s="21"/>
      <c r="V124" s="21"/>
      <c r="W124" s="21"/>
      <c r="X124" s="21"/>
      <c r="Y124" s="21"/>
      <c r="Z124" s="14" t="s">
        <v>520</v>
      </c>
      <c r="AB124" s="147">
        <v>2045</v>
      </c>
      <c r="AC124" s="148" t="s">
        <v>4011</v>
      </c>
    </row>
    <row r="125" spans="5:29" ht="15.75">
      <c r="E125" s="47" t="s">
        <v>3929</v>
      </c>
      <c r="P125" s="34" t="s">
        <v>555</v>
      </c>
      <c r="Q125" s="34" t="s">
        <v>3762</v>
      </c>
      <c r="R125" s="35" t="s">
        <v>125</v>
      </c>
      <c r="S125" s="36" t="s">
        <v>103</v>
      </c>
      <c r="T125" s="21"/>
      <c r="U125" s="21"/>
      <c r="V125" s="21"/>
      <c r="W125" s="21"/>
      <c r="X125" s="21"/>
      <c r="Y125" s="21"/>
      <c r="Z125" s="14" t="s">
        <v>522</v>
      </c>
      <c r="AB125" s="147">
        <v>2049</v>
      </c>
      <c r="AC125" s="148" t="s">
        <v>991</v>
      </c>
    </row>
    <row r="126" spans="5:29" ht="15.75">
      <c r="E126" s="47" t="s">
        <v>3930</v>
      </c>
      <c r="P126" s="42" t="s">
        <v>557</v>
      </c>
      <c r="Q126" s="42" t="s">
        <v>3767</v>
      </c>
      <c r="R126" s="35" t="s">
        <v>177</v>
      </c>
      <c r="S126" s="36" t="s">
        <v>79</v>
      </c>
      <c r="T126" s="21"/>
      <c r="U126" s="21"/>
      <c r="V126" s="21"/>
      <c r="W126" s="21"/>
      <c r="X126" s="21"/>
      <c r="Y126" s="21"/>
      <c r="Z126" s="14" t="s">
        <v>524</v>
      </c>
      <c r="AB126" s="147">
        <v>2051</v>
      </c>
      <c r="AC126" s="148" t="s">
        <v>711</v>
      </c>
    </row>
    <row r="127" spans="5:29" ht="15.75">
      <c r="E127" s="47" t="s">
        <v>3931</v>
      </c>
      <c r="P127" s="42" t="s">
        <v>559</v>
      </c>
      <c r="Q127" s="42" t="s">
        <v>3767</v>
      </c>
      <c r="R127" s="35" t="s">
        <v>177</v>
      </c>
      <c r="S127" s="36" t="s">
        <v>79</v>
      </c>
      <c r="T127" s="21"/>
      <c r="U127" s="21"/>
      <c r="V127" s="21"/>
      <c r="W127" s="21"/>
      <c r="X127" s="21"/>
      <c r="Y127" s="21"/>
      <c r="Z127" s="14" t="s">
        <v>526</v>
      </c>
      <c r="AB127" s="147">
        <v>2053</v>
      </c>
      <c r="AC127" s="148" t="s">
        <v>1421</v>
      </c>
    </row>
    <row r="128" spans="5:29" ht="15.75">
      <c r="E128" s="47" t="s">
        <v>3932</v>
      </c>
      <c r="P128" s="34" t="s">
        <v>358</v>
      </c>
      <c r="Q128" s="42" t="s">
        <v>168</v>
      </c>
      <c r="R128" s="35" t="s">
        <v>125</v>
      </c>
      <c r="S128" s="36" t="s">
        <v>103</v>
      </c>
      <c r="T128" s="21"/>
      <c r="U128" s="21"/>
      <c r="V128" s="21"/>
      <c r="W128" s="21"/>
      <c r="X128" s="21"/>
      <c r="Y128" s="21"/>
      <c r="Z128" s="14" t="s">
        <v>527</v>
      </c>
      <c r="AB128" s="147">
        <v>2060</v>
      </c>
      <c r="AC128" s="148" t="s">
        <v>713</v>
      </c>
    </row>
    <row r="129" spans="5:29" ht="15.75">
      <c r="E129" s="47" t="s">
        <v>3933</v>
      </c>
      <c r="P129" s="34" t="s">
        <v>495</v>
      </c>
      <c r="Q129" s="34" t="s">
        <v>252</v>
      </c>
      <c r="R129" s="35" t="s">
        <v>177</v>
      </c>
      <c r="S129" s="36" t="s">
        <v>79</v>
      </c>
      <c r="T129" s="21"/>
      <c r="U129" s="21"/>
      <c r="V129" s="21"/>
      <c r="W129" s="21"/>
      <c r="X129" s="21"/>
      <c r="Y129" s="21"/>
      <c r="Z129" s="14" t="s">
        <v>528</v>
      </c>
      <c r="AB129" s="147">
        <v>2063</v>
      </c>
      <c r="AC129" s="148" t="s">
        <v>2411</v>
      </c>
    </row>
    <row r="130" spans="5:29" ht="15.75">
      <c r="E130" s="47" t="s">
        <v>3934</v>
      </c>
      <c r="P130" s="34" t="s">
        <v>3768</v>
      </c>
      <c r="Q130" s="34" t="s">
        <v>3769</v>
      </c>
      <c r="R130" s="35" t="s">
        <v>177</v>
      </c>
      <c r="S130" s="36" t="s">
        <v>79</v>
      </c>
      <c r="T130" s="21"/>
      <c r="U130" s="21"/>
      <c r="V130" s="21"/>
      <c r="W130" s="21"/>
      <c r="X130" s="21"/>
      <c r="Y130" s="21"/>
      <c r="Z130" s="14" t="s">
        <v>529</v>
      </c>
      <c r="AB130" s="147">
        <v>2064</v>
      </c>
      <c r="AC130" s="148" t="s">
        <v>844</v>
      </c>
    </row>
    <row r="131" spans="5:29" ht="15.75">
      <c r="E131" s="47" t="s">
        <v>3935</v>
      </c>
      <c r="P131" s="34" t="s">
        <v>3770</v>
      </c>
      <c r="Q131" s="34" t="s">
        <v>3769</v>
      </c>
      <c r="R131" s="35" t="s">
        <v>177</v>
      </c>
      <c r="S131" s="36" t="s">
        <v>79</v>
      </c>
      <c r="T131" s="21"/>
      <c r="U131" s="21"/>
      <c r="V131" s="21"/>
      <c r="W131" s="21"/>
      <c r="X131" s="21"/>
      <c r="Y131" s="21"/>
      <c r="Z131" s="14" t="s">
        <v>531</v>
      </c>
      <c r="AB131" s="147">
        <v>2065</v>
      </c>
      <c r="AC131" s="148" t="s">
        <v>2039</v>
      </c>
    </row>
    <row r="132" spans="5:29" ht="15.75">
      <c r="E132" s="47" t="s">
        <v>3936</v>
      </c>
      <c r="P132" s="34" t="s">
        <v>335</v>
      </c>
      <c r="Q132" s="34" t="s">
        <v>163</v>
      </c>
      <c r="R132" s="35" t="s">
        <v>80</v>
      </c>
      <c r="S132" s="36" t="s">
        <v>96</v>
      </c>
      <c r="T132" s="21"/>
      <c r="U132" s="21"/>
      <c r="V132" s="21"/>
      <c r="W132" s="21"/>
      <c r="X132" s="21"/>
      <c r="Y132" s="21"/>
      <c r="Z132" s="14" t="s">
        <v>533</v>
      </c>
      <c r="AB132" s="147">
        <v>2066</v>
      </c>
      <c r="AC132" s="148" t="s">
        <v>2949</v>
      </c>
    </row>
    <row r="133" spans="5:29" ht="15.75">
      <c r="E133" s="47" t="s">
        <v>3937</v>
      </c>
      <c r="P133" s="34" t="s">
        <v>340</v>
      </c>
      <c r="Q133" s="34" t="s">
        <v>163</v>
      </c>
      <c r="R133" s="35" t="s">
        <v>104</v>
      </c>
      <c r="S133" s="36" t="s">
        <v>96</v>
      </c>
      <c r="T133" s="21"/>
      <c r="U133" s="21"/>
      <c r="V133" s="21"/>
      <c r="W133" s="21"/>
      <c r="X133" s="21"/>
      <c r="Y133" s="21"/>
      <c r="Z133" s="14" t="s">
        <v>535</v>
      </c>
      <c r="AB133" s="147">
        <v>2066</v>
      </c>
      <c r="AC133" s="148" t="s">
        <v>3310</v>
      </c>
    </row>
    <row r="134" spans="5:29" ht="15.75">
      <c r="E134" s="47" t="s">
        <v>3938</v>
      </c>
      <c r="P134" s="34" t="s">
        <v>343</v>
      </c>
      <c r="Q134" s="34" t="s">
        <v>163</v>
      </c>
      <c r="R134" s="35" t="s">
        <v>80</v>
      </c>
      <c r="S134" s="36" t="s">
        <v>96</v>
      </c>
      <c r="T134" s="21"/>
      <c r="U134" s="21"/>
      <c r="V134" s="21"/>
      <c r="W134" s="21"/>
      <c r="X134" s="21"/>
      <c r="Y134" s="21"/>
      <c r="Z134" s="14" t="s">
        <v>537</v>
      </c>
      <c r="AB134" s="147">
        <v>2067</v>
      </c>
      <c r="AC134" s="148" t="s">
        <v>2953</v>
      </c>
    </row>
    <row r="135" spans="5:29" ht="15.75">
      <c r="E135" s="47" t="s">
        <v>3939</v>
      </c>
      <c r="P135" s="34" t="s">
        <v>346</v>
      </c>
      <c r="Q135" s="34" t="s">
        <v>163</v>
      </c>
      <c r="R135" s="35" t="s">
        <v>80</v>
      </c>
      <c r="S135" s="36" t="s">
        <v>96</v>
      </c>
      <c r="T135" s="21"/>
      <c r="U135" s="21"/>
      <c r="V135" s="21"/>
      <c r="W135" s="21"/>
      <c r="X135" s="21"/>
      <c r="Y135" s="21"/>
      <c r="Z135" s="14" t="s">
        <v>538</v>
      </c>
      <c r="AB135" s="147">
        <v>2071</v>
      </c>
      <c r="AC135" s="148" t="s">
        <v>2538</v>
      </c>
    </row>
    <row r="136" spans="5:29" ht="15.75">
      <c r="E136" s="47" t="s">
        <v>3940</v>
      </c>
      <c r="P136" s="34" t="s">
        <v>349</v>
      </c>
      <c r="Q136" s="42" t="s">
        <v>163</v>
      </c>
      <c r="R136" s="35" t="s">
        <v>104</v>
      </c>
      <c r="S136" s="36" t="s">
        <v>96</v>
      </c>
      <c r="T136" s="21"/>
      <c r="U136" s="21"/>
      <c r="V136" s="21"/>
      <c r="W136" s="21"/>
      <c r="X136" s="21"/>
      <c r="Y136" s="21"/>
      <c r="Z136" s="14" t="s">
        <v>539</v>
      </c>
      <c r="AB136" s="147">
        <v>2072</v>
      </c>
      <c r="AC136" s="148" t="s">
        <v>3559</v>
      </c>
    </row>
    <row r="137" spans="5:29" ht="15.75">
      <c r="E137" s="47" t="s">
        <v>3941</v>
      </c>
      <c r="P137" s="34" t="s">
        <v>352</v>
      </c>
      <c r="Q137" s="34" t="s">
        <v>163</v>
      </c>
      <c r="R137" s="35" t="s">
        <v>104</v>
      </c>
      <c r="S137" s="36" t="s">
        <v>96</v>
      </c>
      <c r="T137" s="21"/>
      <c r="U137" s="21"/>
      <c r="V137" s="21"/>
      <c r="W137" s="21"/>
      <c r="X137" s="21"/>
      <c r="Y137" s="21"/>
      <c r="Z137" s="14" t="s">
        <v>540</v>
      </c>
      <c r="AB137" s="147">
        <v>2073</v>
      </c>
      <c r="AC137" s="148" t="s">
        <v>3286</v>
      </c>
    </row>
    <row r="138" spans="5:29" ht="15.75">
      <c r="E138" s="47" t="s">
        <v>3942</v>
      </c>
      <c r="P138" s="34" t="s">
        <v>355</v>
      </c>
      <c r="Q138" s="34" t="s">
        <v>163</v>
      </c>
      <c r="R138" s="35" t="s">
        <v>104</v>
      </c>
      <c r="S138" s="36" t="s">
        <v>96</v>
      </c>
      <c r="T138" s="21"/>
      <c r="U138" s="21"/>
      <c r="V138" s="21"/>
      <c r="W138" s="21"/>
      <c r="X138" s="21"/>
      <c r="Y138" s="21"/>
      <c r="Z138" s="14" t="s">
        <v>541</v>
      </c>
      <c r="AB138" s="147">
        <v>2074</v>
      </c>
      <c r="AC138" s="148" t="s">
        <v>2557</v>
      </c>
    </row>
    <row r="139" spans="5:29" ht="15.75">
      <c r="E139" s="47" t="s">
        <v>3943</v>
      </c>
      <c r="P139" s="34" t="s">
        <v>568</v>
      </c>
      <c r="Q139" s="34" t="s">
        <v>3766</v>
      </c>
      <c r="R139" s="35" t="s">
        <v>177</v>
      </c>
      <c r="S139" s="36" t="s">
        <v>79</v>
      </c>
      <c r="T139" s="21"/>
      <c r="U139" s="21"/>
      <c r="V139" s="21"/>
      <c r="W139" s="21"/>
      <c r="X139" s="21"/>
      <c r="Y139" s="21"/>
      <c r="Z139" s="14" t="s">
        <v>542</v>
      </c>
      <c r="AB139" s="147">
        <v>2080</v>
      </c>
      <c r="AC139" s="148" t="s">
        <v>2586</v>
      </c>
    </row>
    <row r="140" spans="5:29" ht="15.75">
      <c r="E140" s="47" t="s">
        <v>3944</v>
      </c>
      <c r="P140" s="34" t="s">
        <v>571</v>
      </c>
      <c r="Q140" s="42" t="s">
        <v>3739</v>
      </c>
      <c r="R140" s="35" t="s">
        <v>177</v>
      </c>
      <c r="S140" s="36" t="s">
        <v>79</v>
      </c>
      <c r="T140" s="21"/>
      <c r="U140" s="21"/>
      <c r="V140" s="21"/>
      <c r="W140" s="21"/>
      <c r="X140" s="21"/>
      <c r="Y140" s="21"/>
      <c r="Z140" s="14" t="s">
        <v>544</v>
      </c>
      <c r="AB140" s="147">
        <v>2081</v>
      </c>
      <c r="AC140" s="148" t="s">
        <v>2584</v>
      </c>
    </row>
    <row r="141" spans="5:29" ht="15.75">
      <c r="E141" s="47" t="s">
        <v>3945</v>
      </c>
      <c r="P141" s="34" t="s">
        <v>379</v>
      </c>
      <c r="Q141" s="34" t="s">
        <v>178</v>
      </c>
      <c r="R141" s="35" t="s">
        <v>177</v>
      </c>
      <c r="S141" s="36" t="s">
        <v>79</v>
      </c>
      <c r="T141" s="21"/>
      <c r="U141" s="21"/>
      <c r="V141" s="21"/>
      <c r="W141" s="21"/>
      <c r="X141" s="21"/>
      <c r="Y141" s="21"/>
      <c r="Z141" s="14" t="s">
        <v>546</v>
      </c>
      <c r="AB141" s="147">
        <v>2083</v>
      </c>
      <c r="AC141" s="148" t="s">
        <v>2836</v>
      </c>
    </row>
    <row r="142" spans="5:29" ht="15.75">
      <c r="E142" s="47" t="s">
        <v>3946</v>
      </c>
      <c r="P142" s="34" t="s">
        <v>580</v>
      </c>
      <c r="Q142" s="34" t="s">
        <v>3753</v>
      </c>
      <c r="R142" s="35" t="s">
        <v>97</v>
      </c>
      <c r="S142" s="36" t="s">
        <v>96</v>
      </c>
      <c r="T142" s="21"/>
      <c r="U142" s="21"/>
      <c r="V142" s="21"/>
      <c r="W142" s="21"/>
      <c r="X142" s="21"/>
      <c r="Y142" s="21"/>
      <c r="Z142" s="14" t="s">
        <v>548</v>
      </c>
      <c r="AB142" s="147">
        <v>2084</v>
      </c>
      <c r="AC142" s="148" t="s">
        <v>2590</v>
      </c>
    </row>
    <row r="143" spans="5:29" ht="15.75">
      <c r="E143" s="47" t="s">
        <v>3947</v>
      </c>
      <c r="P143" s="34" t="s">
        <v>164</v>
      </c>
      <c r="Q143" s="34" t="s">
        <v>133</v>
      </c>
      <c r="R143" s="35" t="s">
        <v>80</v>
      </c>
      <c r="S143" s="36" t="s">
        <v>96</v>
      </c>
      <c r="T143" s="21"/>
      <c r="U143" s="21"/>
      <c r="V143" s="21"/>
      <c r="W143" s="21"/>
      <c r="X143" s="21"/>
      <c r="Y143" s="21"/>
      <c r="Z143" s="14" t="s">
        <v>549</v>
      </c>
      <c r="AB143" s="147">
        <v>2085</v>
      </c>
      <c r="AC143" s="148" t="s">
        <v>2588</v>
      </c>
    </row>
    <row r="144" spans="5:29" ht="15.75">
      <c r="E144" s="47" t="s">
        <v>3948</v>
      </c>
      <c r="P144" s="34" t="s">
        <v>441</v>
      </c>
      <c r="Q144" s="42" t="s">
        <v>208</v>
      </c>
      <c r="R144" s="35" t="s">
        <v>177</v>
      </c>
      <c r="S144" s="36" t="s">
        <v>79</v>
      </c>
      <c r="T144" s="21"/>
      <c r="U144" s="21"/>
      <c r="V144" s="21"/>
      <c r="W144" s="21"/>
      <c r="X144" s="21"/>
      <c r="Y144" s="21"/>
      <c r="Z144" s="14" t="s">
        <v>550</v>
      </c>
      <c r="AB144" s="147">
        <v>2086</v>
      </c>
      <c r="AC144" s="148" t="s">
        <v>3186</v>
      </c>
    </row>
    <row r="145" spans="5:29" ht="15.75">
      <c r="E145" s="47" t="s">
        <v>3949</v>
      </c>
      <c r="P145" s="34" t="s">
        <v>523</v>
      </c>
      <c r="Q145" s="34" t="s">
        <v>273</v>
      </c>
      <c r="R145" s="35" t="s">
        <v>177</v>
      </c>
      <c r="S145" s="36" t="s">
        <v>79</v>
      </c>
      <c r="T145" s="21"/>
      <c r="U145" s="21"/>
      <c r="V145" s="21"/>
      <c r="W145" s="21"/>
      <c r="X145" s="21"/>
      <c r="Y145" s="21"/>
      <c r="Z145" s="14" t="s">
        <v>552</v>
      </c>
      <c r="AB145" s="147">
        <v>2089</v>
      </c>
      <c r="AC145" s="148" t="s">
        <v>4012</v>
      </c>
    </row>
    <row r="146" spans="5:29" ht="15.75">
      <c r="E146" s="47" t="s">
        <v>3950</v>
      </c>
      <c r="P146" s="34" t="s">
        <v>525</v>
      </c>
      <c r="Q146" s="34" t="s">
        <v>273</v>
      </c>
      <c r="R146" s="35" t="s">
        <v>177</v>
      </c>
      <c r="S146" s="36" t="s">
        <v>79</v>
      </c>
      <c r="T146" s="21"/>
      <c r="U146" s="21"/>
      <c r="V146" s="21"/>
      <c r="W146" s="21"/>
      <c r="X146" s="21"/>
      <c r="Y146" s="21"/>
      <c r="Z146" s="14" t="s">
        <v>554</v>
      </c>
      <c r="AB146" s="147">
        <v>2090</v>
      </c>
      <c r="AC146" s="148" t="s">
        <v>2705</v>
      </c>
    </row>
    <row r="147" spans="5:29" ht="15.75">
      <c r="E147" s="47" t="s">
        <v>3951</v>
      </c>
      <c r="R147" s="8"/>
      <c r="S147" s="1"/>
      <c r="T147" s="21"/>
      <c r="U147" s="21"/>
      <c r="V147" s="21"/>
      <c r="W147" s="21"/>
      <c r="X147" s="21"/>
      <c r="Y147" s="21"/>
      <c r="Z147" s="14" t="s">
        <v>556</v>
      </c>
      <c r="AB147" s="147">
        <v>2091</v>
      </c>
      <c r="AC147" s="148" t="s">
        <v>1139</v>
      </c>
    </row>
    <row r="148" spans="5:29" ht="15.75">
      <c r="E148" s="47" t="s">
        <v>3952</v>
      </c>
      <c r="R148" s="8"/>
      <c r="S148" s="1"/>
      <c r="T148" s="21"/>
      <c r="U148" s="21"/>
      <c r="V148" s="21"/>
      <c r="W148" s="21"/>
      <c r="X148" s="21"/>
      <c r="Y148" s="21"/>
      <c r="Z148" s="14" t="s">
        <v>558</v>
      </c>
      <c r="AB148" s="147">
        <v>2092</v>
      </c>
      <c r="AC148" s="148" t="s">
        <v>807</v>
      </c>
    </row>
    <row r="149" spans="5:29" ht="15.75">
      <c r="E149" s="47" t="s">
        <v>3953</v>
      </c>
      <c r="R149" s="8"/>
      <c r="S149" s="1"/>
      <c r="T149" s="21"/>
      <c r="U149" s="21"/>
      <c r="V149" s="21"/>
      <c r="W149" s="21"/>
      <c r="X149" s="21"/>
      <c r="Y149" s="21"/>
      <c r="Z149" s="14" t="s">
        <v>560</v>
      </c>
      <c r="AB149" s="147">
        <v>2093</v>
      </c>
      <c r="AC149" s="148" t="s">
        <v>805</v>
      </c>
    </row>
    <row r="150" spans="5:29" ht="15.75">
      <c r="E150" s="24"/>
      <c r="R150" s="8"/>
      <c r="S150" s="1"/>
      <c r="T150" s="21"/>
      <c r="U150" s="21"/>
      <c r="V150" s="21"/>
      <c r="W150" s="21"/>
      <c r="X150" s="21"/>
      <c r="Y150" s="21"/>
      <c r="Z150" s="14" t="s">
        <v>561</v>
      </c>
      <c r="AB150" s="147">
        <v>2094</v>
      </c>
      <c r="AC150" s="148" t="s">
        <v>2253</v>
      </c>
    </row>
    <row r="151" spans="5:29" ht="15.75">
      <c r="R151" s="8"/>
      <c r="S151" s="1"/>
      <c r="T151" s="21"/>
      <c r="U151" s="21"/>
      <c r="V151" s="21"/>
      <c r="W151" s="21"/>
      <c r="X151" s="21"/>
      <c r="Y151" s="21"/>
      <c r="Z151" s="14" t="s">
        <v>562</v>
      </c>
      <c r="AB151" s="147">
        <v>2095</v>
      </c>
      <c r="AC151" s="148" t="s">
        <v>2589</v>
      </c>
    </row>
    <row r="152" spans="5:29" ht="15.75">
      <c r="R152" s="8"/>
      <c r="S152" s="1"/>
      <c r="T152" s="21"/>
      <c r="U152" s="21"/>
      <c r="V152" s="21"/>
      <c r="W152" s="21"/>
      <c r="X152" s="21"/>
      <c r="Y152" s="21"/>
      <c r="Z152" s="14" t="s">
        <v>563</v>
      </c>
      <c r="AB152" s="147">
        <v>2096</v>
      </c>
      <c r="AC152" s="148" t="s">
        <v>3349</v>
      </c>
    </row>
    <row r="153" spans="5:29" ht="15.75">
      <c r="R153" s="8"/>
      <c r="S153" s="1"/>
      <c r="T153" s="21"/>
      <c r="U153" s="21"/>
      <c r="V153" s="21"/>
      <c r="W153" s="21"/>
      <c r="Y153" s="21"/>
      <c r="Z153" s="14" t="s">
        <v>564</v>
      </c>
      <c r="AB153" s="147">
        <v>2097</v>
      </c>
      <c r="AC153" s="148" t="s">
        <v>2583</v>
      </c>
    </row>
    <row r="154" spans="5:29" ht="15.75">
      <c r="R154" s="8"/>
      <c r="S154" s="1"/>
      <c r="Z154" s="14" t="s">
        <v>565</v>
      </c>
      <c r="AB154" s="147">
        <v>2098</v>
      </c>
      <c r="AC154" s="148" t="s">
        <v>2591</v>
      </c>
    </row>
    <row r="155" spans="5:29" ht="15.75">
      <c r="R155" s="8"/>
      <c r="S155" s="1"/>
      <c r="Z155" s="14" t="s">
        <v>566</v>
      </c>
      <c r="AB155" s="147">
        <v>2099</v>
      </c>
      <c r="AC155" s="148" t="s">
        <v>2591</v>
      </c>
    </row>
    <row r="156" spans="5:29" ht="15.75">
      <c r="R156" s="8"/>
      <c r="S156" s="1"/>
      <c r="Z156" s="14" t="s">
        <v>567</v>
      </c>
      <c r="AB156" s="147">
        <v>2100</v>
      </c>
      <c r="AC156" s="148" t="s">
        <v>1297</v>
      </c>
    </row>
    <row r="157" spans="5:29" ht="15.75">
      <c r="R157" s="8"/>
      <c r="S157" s="1"/>
      <c r="Z157" s="14" t="s">
        <v>569</v>
      </c>
      <c r="AB157" s="147">
        <v>2111</v>
      </c>
      <c r="AC157" s="148" t="s">
        <v>2911</v>
      </c>
    </row>
    <row r="158" spans="5:29" ht="15.75">
      <c r="R158" s="8"/>
      <c r="S158" s="1"/>
      <c r="Z158" s="14" t="s">
        <v>570</v>
      </c>
      <c r="AB158" s="147">
        <v>2112</v>
      </c>
      <c r="AC158" s="148" t="s">
        <v>3440</v>
      </c>
    </row>
    <row r="159" spans="5:29" ht="15.75">
      <c r="R159" s="8"/>
      <c r="S159" s="1"/>
      <c r="Z159" s="14" t="s">
        <v>572</v>
      </c>
      <c r="AB159" s="147">
        <v>2113</v>
      </c>
      <c r="AC159" s="148" t="s">
        <v>1119</v>
      </c>
    </row>
    <row r="160" spans="5:29" ht="15.75">
      <c r="R160" s="8"/>
      <c r="S160" s="1"/>
      <c r="Z160" s="14" t="s">
        <v>573</v>
      </c>
      <c r="AB160" s="147">
        <v>2114</v>
      </c>
      <c r="AC160" s="148" t="s">
        <v>3366</v>
      </c>
    </row>
    <row r="161" spans="18:29" ht="15.75">
      <c r="R161" s="8"/>
      <c r="S161" s="1"/>
      <c r="Z161" s="14" t="s">
        <v>574</v>
      </c>
      <c r="AB161" s="147">
        <v>2115</v>
      </c>
      <c r="AC161" s="148" t="s">
        <v>3356</v>
      </c>
    </row>
    <row r="162" spans="18:29" ht="15.75">
      <c r="R162" s="8"/>
      <c r="S162" s="1"/>
      <c r="Z162" s="14" t="s">
        <v>575</v>
      </c>
      <c r="AB162" s="147">
        <v>2116</v>
      </c>
      <c r="AC162" s="148" t="s">
        <v>3560</v>
      </c>
    </row>
    <row r="163" spans="18:29" ht="15.75">
      <c r="R163" s="8"/>
      <c r="S163" s="1"/>
      <c r="Z163" s="14" t="s">
        <v>576</v>
      </c>
      <c r="AB163" s="147">
        <v>2117</v>
      </c>
      <c r="AC163" s="148" t="s">
        <v>1520</v>
      </c>
    </row>
    <row r="164" spans="18:29" ht="15.75">
      <c r="R164" s="1"/>
      <c r="S164" s="1"/>
      <c r="Z164" s="14" t="s">
        <v>577</v>
      </c>
      <c r="AB164" s="147">
        <v>2118</v>
      </c>
      <c r="AC164" s="148" t="s">
        <v>962</v>
      </c>
    </row>
    <row r="165" spans="18:29" ht="15.75">
      <c r="R165" s="1"/>
      <c r="S165" s="1"/>
      <c r="Z165" s="14" t="s">
        <v>578</v>
      </c>
      <c r="AB165" s="147">
        <v>2119</v>
      </c>
      <c r="AC165" s="148" t="s">
        <v>2542</v>
      </c>
    </row>
    <row r="166" spans="18:29" ht="15.75">
      <c r="R166" s="1"/>
      <c r="S166" s="1"/>
      <c r="Z166" s="14" t="s">
        <v>579</v>
      </c>
      <c r="AB166" s="147">
        <v>2120</v>
      </c>
      <c r="AC166" s="148" t="s">
        <v>1047</v>
      </c>
    </row>
    <row r="167" spans="18:29" ht="15.75">
      <c r="R167" s="1"/>
      <c r="S167" s="1"/>
      <c r="Z167" s="15" t="s">
        <v>581</v>
      </c>
      <c r="AB167" s="147">
        <v>2131</v>
      </c>
      <c r="AC167" s="148" t="s">
        <v>1296</v>
      </c>
    </row>
    <row r="168" spans="18:29" ht="15.75">
      <c r="R168" s="1"/>
      <c r="S168" s="1"/>
      <c r="Z168" s="14" t="s">
        <v>582</v>
      </c>
      <c r="AB168" s="147">
        <v>2132</v>
      </c>
      <c r="AC168" s="148" t="s">
        <v>1296</v>
      </c>
    </row>
    <row r="169" spans="18:29" ht="15.75">
      <c r="R169" s="1"/>
      <c r="S169" s="1"/>
      <c r="Z169" s="14" t="s">
        <v>583</v>
      </c>
      <c r="AB169" s="147">
        <v>2133</v>
      </c>
      <c r="AC169" s="148" t="s">
        <v>3073</v>
      </c>
    </row>
    <row r="170" spans="18:29" ht="15.75">
      <c r="R170" s="1"/>
      <c r="S170" s="1"/>
      <c r="Z170" s="14" t="s">
        <v>584</v>
      </c>
      <c r="AB170" s="147">
        <v>2134</v>
      </c>
      <c r="AC170" s="148" t="s">
        <v>3072</v>
      </c>
    </row>
    <row r="171" spans="18:29" ht="15.75">
      <c r="Z171" s="14" t="s">
        <v>585</v>
      </c>
      <c r="AB171" s="147">
        <v>2135</v>
      </c>
      <c r="AC171" s="147" t="s">
        <v>946</v>
      </c>
    </row>
    <row r="172" spans="18:29" ht="15.75">
      <c r="Z172" s="14" t="s">
        <v>586</v>
      </c>
      <c r="AB172" s="147">
        <v>2141</v>
      </c>
      <c r="AC172" s="148" t="s">
        <v>943</v>
      </c>
    </row>
    <row r="173" spans="18:29" ht="15.75">
      <c r="Z173" s="14" t="s">
        <v>587</v>
      </c>
      <c r="AB173" s="147">
        <v>2142</v>
      </c>
      <c r="AC173" s="148" t="s">
        <v>2291</v>
      </c>
    </row>
    <row r="174" spans="18:29" ht="15.75">
      <c r="Z174" s="14" t="s">
        <v>588</v>
      </c>
      <c r="AB174" s="147">
        <v>2143</v>
      </c>
      <c r="AC174" s="148" t="s">
        <v>1801</v>
      </c>
    </row>
    <row r="175" spans="18:29" ht="15.75">
      <c r="Z175" s="14" t="s">
        <v>589</v>
      </c>
      <c r="AB175" s="147">
        <v>2144</v>
      </c>
      <c r="AC175" s="148" t="s">
        <v>1697</v>
      </c>
    </row>
    <row r="176" spans="18:29" ht="15.75">
      <c r="Z176" s="14" t="s">
        <v>590</v>
      </c>
      <c r="AB176" s="147">
        <v>2145</v>
      </c>
      <c r="AC176" s="148" t="s">
        <v>1697</v>
      </c>
    </row>
    <row r="177" spans="26:29" ht="15.75">
      <c r="Z177" s="14" t="s">
        <v>591</v>
      </c>
      <c r="AB177" s="147">
        <v>2146</v>
      </c>
      <c r="AC177" s="148" t="s">
        <v>2158</v>
      </c>
    </row>
    <row r="178" spans="26:29" ht="15.75">
      <c r="Z178" s="14" t="s">
        <v>592</v>
      </c>
      <c r="AB178" s="147">
        <v>2151</v>
      </c>
      <c r="AC178" s="148" t="s">
        <v>1211</v>
      </c>
    </row>
    <row r="179" spans="26:29" ht="15.75">
      <c r="Z179" s="14" t="s">
        <v>593</v>
      </c>
      <c r="AB179" s="147">
        <v>2161</v>
      </c>
      <c r="AC179" s="148" t="s">
        <v>927</v>
      </c>
    </row>
    <row r="180" spans="26:29" ht="15.75">
      <c r="Z180" s="14" t="s">
        <v>594</v>
      </c>
      <c r="AB180" s="147">
        <v>2162</v>
      </c>
      <c r="AC180" s="148" t="s">
        <v>2467</v>
      </c>
    </row>
    <row r="181" spans="26:29" ht="15.75">
      <c r="Z181" s="14" t="s">
        <v>595</v>
      </c>
      <c r="AB181" s="147">
        <v>2163</v>
      </c>
      <c r="AC181" s="148" t="s">
        <v>3355</v>
      </c>
    </row>
    <row r="182" spans="26:29" ht="15.75">
      <c r="Z182" s="14" t="s">
        <v>596</v>
      </c>
      <c r="AB182" s="147">
        <v>2164</v>
      </c>
      <c r="AC182" s="148" t="s">
        <v>3353</v>
      </c>
    </row>
    <row r="183" spans="26:29" ht="15.75">
      <c r="Z183" s="14" t="s">
        <v>597</v>
      </c>
      <c r="AB183" s="147">
        <v>2165</v>
      </c>
      <c r="AC183" s="148" t="s">
        <v>1788</v>
      </c>
    </row>
    <row r="184" spans="26:29" ht="15.75">
      <c r="Z184" s="14" t="s">
        <v>598</v>
      </c>
      <c r="AB184" s="147">
        <v>2166</v>
      </c>
      <c r="AC184" s="148" t="s">
        <v>2658</v>
      </c>
    </row>
    <row r="185" spans="26:29" ht="15.75">
      <c r="Z185" s="14" t="s">
        <v>599</v>
      </c>
      <c r="AB185" s="147">
        <v>2167</v>
      </c>
      <c r="AC185" s="148" t="s">
        <v>3351</v>
      </c>
    </row>
    <row r="186" spans="26:29" ht="15.75">
      <c r="Z186" s="14" t="s">
        <v>600</v>
      </c>
      <c r="AB186" s="147">
        <v>2170</v>
      </c>
      <c r="AC186" s="148" t="s">
        <v>480</v>
      </c>
    </row>
    <row r="187" spans="26:29" ht="15.75">
      <c r="Z187" s="14" t="s">
        <v>601</v>
      </c>
      <c r="AB187" s="147">
        <v>2173</v>
      </c>
      <c r="AC187" s="148" t="s">
        <v>1639</v>
      </c>
    </row>
    <row r="188" spans="26:29" ht="15.75">
      <c r="Z188" s="14" t="s">
        <v>602</v>
      </c>
      <c r="AB188" s="147">
        <v>2174</v>
      </c>
      <c r="AC188" s="148" t="s">
        <v>3443</v>
      </c>
    </row>
    <row r="189" spans="26:29" ht="15.75">
      <c r="Z189" s="14" t="s">
        <v>603</v>
      </c>
      <c r="AB189" s="147">
        <v>2175</v>
      </c>
      <c r="AC189" s="148" t="s">
        <v>1588</v>
      </c>
    </row>
    <row r="190" spans="26:29" ht="15.75">
      <c r="Z190" s="14" t="s">
        <v>604</v>
      </c>
      <c r="AB190" s="147">
        <v>2176</v>
      </c>
      <c r="AC190" s="148" t="s">
        <v>1121</v>
      </c>
    </row>
    <row r="191" spans="26:29" ht="15.75">
      <c r="Z191" s="14" t="s">
        <v>605</v>
      </c>
      <c r="AB191" s="147">
        <v>2177</v>
      </c>
      <c r="AC191" s="148" t="s">
        <v>1124</v>
      </c>
    </row>
    <row r="192" spans="26:29" ht="15.75">
      <c r="Z192" s="14" t="s">
        <v>606</v>
      </c>
      <c r="AB192" s="147">
        <v>2181</v>
      </c>
      <c r="AC192" s="148" t="s">
        <v>1500</v>
      </c>
    </row>
    <row r="193" spans="26:29" ht="15.75">
      <c r="Z193" s="14" t="s">
        <v>607</v>
      </c>
      <c r="AB193" s="147">
        <v>2182</v>
      </c>
      <c r="AC193" s="148" t="s">
        <v>1006</v>
      </c>
    </row>
    <row r="194" spans="26:29" ht="15.75">
      <c r="Z194" s="14" t="s">
        <v>608</v>
      </c>
      <c r="AB194" s="147">
        <v>2183</v>
      </c>
      <c r="AC194" s="148" t="s">
        <v>1246</v>
      </c>
    </row>
    <row r="195" spans="26:29" ht="15.75">
      <c r="Z195" s="14" t="s">
        <v>609</v>
      </c>
      <c r="AB195" s="147">
        <v>2184</v>
      </c>
      <c r="AC195" s="148" t="s">
        <v>3352</v>
      </c>
    </row>
    <row r="196" spans="26:29" ht="15.75">
      <c r="Z196" s="14" t="s">
        <v>610</v>
      </c>
      <c r="AB196" s="147">
        <v>2185</v>
      </c>
      <c r="AC196" s="148" t="s">
        <v>3354</v>
      </c>
    </row>
    <row r="197" spans="26:29" ht="15.75">
      <c r="Z197" s="15" t="s">
        <v>611</v>
      </c>
      <c r="AB197" s="147">
        <v>2191</v>
      </c>
      <c r="AC197" s="148" t="s">
        <v>518</v>
      </c>
    </row>
    <row r="198" spans="26:29" ht="15.75">
      <c r="Z198" s="14" t="s">
        <v>612</v>
      </c>
      <c r="AB198" s="147">
        <v>2192</v>
      </c>
      <c r="AC198" s="148" t="s">
        <v>1450</v>
      </c>
    </row>
    <row r="199" spans="26:29" ht="15.75">
      <c r="Z199" s="14" t="s">
        <v>613</v>
      </c>
      <c r="AB199" s="147">
        <v>2193</v>
      </c>
      <c r="AC199" s="148" t="s">
        <v>1245</v>
      </c>
    </row>
    <row r="200" spans="26:29" ht="15.75">
      <c r="Z200" s="14" t="s">
        <v>614</v>
      </c>
      <c r="AB200" s="147">
        <v>2194</v>
      </c>
      <c r="AC200" s="148" t="s">
        <v>3298</v>
      </c>
    </row>
    <row r="201" spans="26:29" ht="15.75">
      <c r="Z201" s="14" t="s">
        <v>615</v>
      </c>
      <c r="AB201" s="147">
        <v>2200</v>
      </c>
      <c r="AC201" s="148" t="s">
        <v>2169</v>
      </c>
    </row>
    <row r="202" spans="26:29" ht="15.75">
      <c r="Z202" s="14" t="s">
        <v>616</v>
      </c>
      <c r="AB202" s="147">
        <v>2209</v>
      </c>
      <c r="AC202" s="148" t="s">
        <v>2569</v>
      </c>
    </row>
    <row r="203" spans="26:29" ht="15.75">
      <c r="Z203" s="14" t="s">
        <v>617</v>
      </c>
      <c r="AB203" s="147">
        <v>2211</v>
      </c>
      <c r="AC203" s="148" t="s">
        <v>3401</v>
      </c>
    </row>
    <row r="204" spans="26:29" ht="15.75">
      <c r="Z204" s="14" t="s">
        <v>618</v>
      </c>
      <c r="AB204" s="147">
        <v>2212</v>
      </c>
      <c r="AC204" s="148" t="s">
        <v>910</v>
      </c>
    </row>
    <row r="205" spans="26:29" ht="15.75">
      <c r="Z205" s="14" t="s">
        <v>619</v>
      </c>
      <c r="AB205" s="147">
        <v>2213</v>
      </c>
      <c r="AC205" s="148" t="s">
        <v>2170</v>
      </c>
    </row>
    <row r="206" spans="26:29" ht="15.75">
      <c r="Z206" s="14" t="s">
        <v>620</v>
      </c>
      <c r="AB206" s="147">
        <v>2214</v>
      </c>
      <c r="AC206" s="148" t="s">
        <v>2507</v>
      </c>
    </row>
    <row r="207" spans="26:29" ht="15.75">
      <c r="Z207" s="14" t="s">
        <v>621</v>
      </c>
      <c r="AB207" s="147">
        <v>2215</v>
      </c>
      <c r="AC207" s="148" t="s">
        <v>1649</v>
      </c>
    </row>
    <row r="208" spans="26:29" ht="15.75">
      <c r="Z208" s="14" t="s">
        <v>622</v>
      </c>
      <c r="AB208" s="147">
        <v>2216</v>
      </c>
      <c r="AC208" s="148" t="s">
        <v>682</v>
      </c>
    </row>
    <row r="209" spans="26:29" ht="15.75">
      <c r="Z209" s="14" t="s">
        <v>623</v>
      </c>
      <c r="AB209" s="147">
        <v>2217</v>
      </c>
      <c r="AC209" s="148" t="s">
        <v>1291</v>
      </c>
    </row>
    <row r="210" spans="26:29" ht="15.75">
      <c r="Z210" s="14" t="s">
        <v>624</v>
      </c>
      <c r="AB210" s="147">
        <v>2220</v>
      </c>
      <c r="AC210" s="148" t="s">
        <v>3427</v>
      </c>
    </row>
    <row r="211" spans="26:29" ht="15.75">
      <c r="Z211" s="14" t="s">
        <v>625</v>
      </c>
      <c r="AB211" s="147">
        <v>2225</v>
      </c>
      <c r="AC211" s="148" t="s">
        <v>3348</v>
      </c>
    </row>
    <row r="212" spans="26:29" ht="15.75">
      <c r="Z212" s="14" t="s">
        <v>626</v>
      </c>
      <c r="AB212" s="147">
        <v>2230</v>
      </c>
      <c r="AC212" s="148" t="s">
        <v>1324</v>
      </c>
    </row>
    <row r="213" spans="26:29" ht="15.75">
      <c r="Z213" s="14" t="s">
        <v>627</v>
      </c>
      <c r="AB213" s="147">
        <v>2233</v>
      </c>
      <c r="AC213" s="148" t="s">
        <v>1071</v>
      </c>
    </row>
    <row r="214" spans="26:29" ht="15.75">
      <c r="Z214" s="14" t="s">
        <v>628</v>
      </c>
      <c r="AB214" s="147">
        <v>2234</v>
      </c>
      <c r="AC214" s="148" t="s">
        <v>1995</v>
      </c>
    </row>
    <row r="215" spans="26:29" ht="15.75">
      <c r="Z215" s="14" t="s">
        <v>629</v>
      </c>
      <c r="AB215" s="147">
        <v>2235</v>
      </c>
      <c r="AC215" s="148" t="s">
        <v>2097</v>
      </c>
    </row>
    <row r="216" spans="26:29" ht="15.75">
      <c r="Z216" s="14" t="s">
        <v>630</v>
      </c>
      <c r="AB216" s="147">
        <v>2241</v>
      </c>
      <c r="AC216" s="148" t="s">
        <v>2895</v>
      </c>
    </row>
    <row r="217" spans="26:29" ht="15.75">
      <c r="Z217" s="14" t="s">
        <v>631</v>
      </c>
      <c r="AB217" s="147">
        <v>2242</v>
      </c>
      <c r="AC217" s="148" t="s">
        <v>2895</v>
      </c>
    </row>
    <row r="218" spans="26:29" ht="15.75">
      <c r="Z218" s="14" t="s">
        <v>632</v>
      </c>
      <c r="AB218" s="147">
        <v>2243</v>
      </c>
      <c r="AC218" s="148" t="s">
        <v>1827</v>
      </c>
    </row>
    <row r="219" spans="26:29" ht="15.75">
      <c r="Z219" s="14" t="s">
        <v>633</v>
      </c>
      <c r="AB219" s="147">
        <v>2244</v>
      </c>
      <c r="AC219" s="148" t="s">
        <v>3342</v>
      </c>
    </row>
    <row r="220" spans="26:29" ht="15.75">
      <c r="Z220" s="14" t="s">
        <v>634</v>
      </c>
      <c r="AB220" s="147">
        <v>2251</v>
      </c>
      <c r="AC220" s="148" t="s">
        <v>3114</v>
      </c>
    </row>
    <row r="221" spans="26:29" ht="15.75">
      <c r="Z221" s="14" t="s">
        <v>635</v>
      </c>
      <c r="AB221" s="147">
        <v>2252</v>
      </c>
      <c r="AC221" s="148" t="s">
        <v>3248</v>
      </c>
    </row>
    <row r="222" spans="26:29" ht="15.75">
      <c r="Z222" s="14" t="s">
        <v>636</v>
      </c>
      <c r="AB222" s="147">
        <v>2253</v>
      </c>
      <c r="AC222" s="148" t="s">
        <v>3113</v>
      </c>
    </row>
    <row r="223" spans="26:29" ht="15.75">
      <c r="Z223" s="14" t="s">
        <v>637</v>
      </c>
      <c r="AB223" s="147">
        <v>2254</v>
      </c>
      <c r="AC223" s="148" t="s">
        <v>3024</v>
      </c>
    </row>
    <row r="224" spans="26:29" ht="15.75">
      <c r="Z224" s="14" t="s">
        <v>638</v>
      </c>
      <c r="AB224" s="147">
        <v>2255</v>
      </c>
      <c r="AC224" s="148" t="s">
        <v>3022</v>
      </c>
    </row>
    <row r="225" spans="26:29" ht="15.75">
      <c r="Z225" s="14" t="s">
        <v>639</v>
      </c>
      <c r="AB225" s="147">
        <v>2300</v>
      </c>
      <c r="AC225" s="148" t="s">
        <v>2676</v>
      </c>
    </row>
    <row r="226" spans="26:29" ht="15.75">
      <c r="Z226" s="14" t="s">
        <v>640</v>
      </c>
      <c r="AB226" s="147">
        <v>2309</v>
      </c>
      <c r="AC226" s="148" t="s">
        <v>1974</v>
      </c>
    </row>
    <row r="227" spans="26:29" ht="15.75">
      <c r="Z227" s="14" t="s">
        <v>641</v>
      </c>
      <c r="AB227" s="147">
        <v>2310</v>
      </c>
      <c r="AC227" s="148" t="s">
        <v>3041</v>
      </c>
    </row>
    <row r="228" spans="26:29" ht="15.75">
      <c r="Z228" s="14" t="s">
        <v>642</v>
      </c>
      <c r="AB228" s="147">
        <v>2314</v>
      </c>
      <c r="AC228" s="148" t="s">
        <v>1375</v>
      </c>
    </row>
    <row r="229" spans="26:29" ht="15.75">
      <c r="Z229" s="14" t="s">
        <v>643</v>
      </c>
      <c r="AB229" s="147">
        <v>2315</v>
      </c>
      <c r="AC229" s="148" t="s">
        <v>3038</v>
      </c>
    </row>
    <row r="230" spans="26:29" ht="15.75">
      <c r="Z230" s="14" t="s">
        <v>644</v>
      </c>
      <c r="AB230" s="147">
        <v>2316</v>
      </c>
      <c r="AC230" s="148" t="s">
        <v>3287</v>
      </c>
    </row>
    <row r="231" spans="26:29" ht="15.75">
      <c r="Z231" s="14" t="s">
        <v>645</v>
      </c>
      <c r="AB231" s="147">
        <v>2317</v>
      </c>
      <c r="AC231" s="148" t="s">
        <v>3037</v>
      </c>
    </row>
    <row r="232" spans="26:29" ht="15.75">
      <c r="Z232" s="14" t="s">
        <v>646</v>
      </c>
      <c r="AB232" s="147">
        <v>2318</v>
      </c>
      <c r="AC232" s="148" t="s">
        <v>3040</v>
      </c>
    </row>
    <row r="233" spans="26:29" ht="15.75">
      <c r="Z233" s="14" t="s">
        <v>647</v>
      </c>
      <c r="AB233" s="147">
        <v>2319</v>
      </c>
      <c r="AC233" s="148" t="s">
        <v>3042</v>
      </c>
    </row>
    <row r="234" spans="26:29" ht="15.75">
      <c r="Z234" s="14" t="s">
        <v>648</v>
      </c>
      <c r="AB234" s="147">
        <v>2321</v>
      </c>
      <c r="AC234" s="148" t="s">
        <v>3036</v>
      </c>
    </row>
    <row r="235" spans="26:29" ht="15.75">
      <c r="Z235" s="14" t="s">
        <v>649</v>
      </c>
      <c r="AB235" s="147">
        <v>2322</v>
      </c>
      <c r="AC235" s="148" t="s">
        <v>2029</v>
      </c>
    </row>
    <row r="236" spans="26:29" ht="15.75">
      <c r="Z236" s="14" t="s">
        <v>650</v>
      </c>
      <c r="AB236" s="147">
        <v>2330</v>
      </c>
      <c r="AC236" s="148" t="s">
        <v>1046</v>
      </c>
    </row>
    <row r="237" spans="26:29" ht="15.75">
      <c r="Z237" s="14" t="s">
        <v>651</v>
      </c>
      <c r="AB237" s="147">
        <v>2335</v>
      </c>
      <c r="AC237" s="148" t="s">
        <v>3101</v>
      </c>
    </row>
    <row r="238" spans="26:29" ht="15.75">
      <c r="Z238" s="14" t="s">
        <v>652</v>
      </c>
      <c r="AB238" s="147">
        <v>2336</v>
      </c>
      <c r="AC238" s="148" t="s">
        <v>1060</v>
      </c>
    </row>
    <row r="239" spans="26:29" ht="15.75">
      <c r="Z239" s="14" t="s">
        <v>653</v>
      </c>
      <c r="AB239" s="147">
        <v>2337</v>
      </c>
      <c r="AC239" s="148" t="s">
        <v>977</v>
      </c>
    </row>
    <row r="240" spans="26:29" ht="15.75">
      <c r="Z240" s="14" t="s">
        <v>654</v>
      </c>
      <c r="AB240" s="147">
        <v>2338</v>
      </c>
      <c r="AC240" s="148" t="s">
        <v>442</v>
      </c>
    </row>
    <row r="241" spans="26:29" ht="15.75">
      <c r="Z241" s="14" t="s">
        <v>655</v>
      </c>
      <c r="AB241" s="147">
        <v>2339</v>
      </c>
      <c r="AC241" s="148" t="s">
        <v>2027</v>
      </c>
    </row>
    <row r="242" spans="26:29" ht="15.75">
      <c r="Z242" s="14" t="s">
        <v>656</v>
      </c>
      <c r="AB242" s="147">
        <v>2340</v>
      </c>
      <c r="AC242" s="148" t="s">
        <v>1776</v>
      </c>
    </row>
    <row r="243" spans="26:29" ht="15.75">
      <c r="Z243" s="14" t="s">
        <v>657</v>
      </c>
      <c r="AB243" s="147">
        <v>2344</v>
      </c>
      <c r="AC243" s="148" t="s">
        <v>1018</v>
      </c>
    </row>
    <row r="244" spans="26:29" ht="15.75">
      <c r="Z244" s="14" t="s">
        <v>658</v>
      </c>
      <c r="AB244" s="147">
        <v>2345</v>
      </c>
      <c r="AC244" s="148" t="s">
        <v>429</v>
      </c>
    </row>
    <row r="245" spans="26:29" ht="15.75">
      <c r="Z245" s="14" t="s">
        <v>659</v>
      </c>
      <c r="AB245" s="147">
        <v>2347</v>
      </c>
      <c r="AC245" s="148" t="s">
        <v>811</v>
      </c>
    </row>
    <row r="246" spans="26:29" ht="15.75">
      <c r="Z246" s="14" t="s">
        <v>660</v>
      </c>
      <c r="AB246" s="147">
        <v>2351</v>
      </c>
      <c r="AC246" s="148" t="s">
        <v>356</v>
      </c>
    </row>
    <row r="247" spans="26:29" ht="15.75">
      <c r="Z247" s="14" t="s">
        <v>661</v>
      </c>
      <c r="AB247" s="147">
        <v>2360</v>
      </c>
      <c r="AC247" s="148" t="s">
        <v>1312</v>
      </c>
    </row>
    <row r="248" spans="26:29" ht="15.75">
      <c r="Z248" s="14" t="s">
        <v>662</v>
      </c>
      <c r="AB248" s="147">
        <v>2363</v>
      </c>
      <c r="AC248" s="148" t="s">
        <v>1178</v>
      </c>
    </row>
    <row r="249" spans="26:29" ht="15.75">
      <c r="Z249" s="14" t="s">
        <v>663</v>
      </c>
      <c r="AB249" s="147">
        <v>2364</v>
      </c>
      <c r="AC249" s="148" t="s">
        <v>2413</v>
      </c>
    </row>
    <row r="250" spans="26:29" ht="15.75">
      <c r="Z250" s="14" t="s">
        <v>664</v>
      </c>
      <c r="AB250" s="147">
        <v>2365</v>
      </c>
      <c r="AC250" s="148" t="s">
        <v>1510</v>
      </c>
    </row>
    <row r="251" spans="26:29" ht="15.75">
      <c r="Z251" s="14" t="s">
        <v>665</v>
      </c>
      <c r="AB251" s="147">
        <v>2366</v>
      </c>
      <c r="AC251" s="148" t="s">
        <v>1584</v>
      </c>
    </row>
    <row r="252" spans="26:29" ht="15.75">
      <c r="Z252" s="14" t="s">
        <v>666</v>
      </c>
      <c r="AB252" s="147">
        <v>2367</v>
      </c>
      <c r="AC252" s="148" t="s">
        <v>3314</v>
      </c>
    </row>
    <row r="253" spans="26:29" ht="15.75">
      <c r="Z253" s="14" t="s">
        <v>667</v>
      </c>
      <c r="AB253" s="147">
        <v>2370</v>
      </c>
      <c r="AC253" s="148" t="s">
        <v>952</v>
      </c>
    </row>
    <row r="254" spans="26:29" ht="15.75">
      <c r="Z254" s="14" t="s">
        <v>668</v>
      </c>
      <c r="AB254" s="147">
        <v>2371</v>
      </c>
      <c r="AC254" s="148" t="s">
        <v>952</v>
      </c>
    </row>
    <row r="255" spans="26:29" ht="15.75">
      <c r="Z255" s="14" t="s">
        <v>669</v>
      </c>
      <c r="AB255" s="147">
        <v>2373</v>
      </c>
      <c r="AC255" s="148" t="s">
        <v>952</v>
      </c>
    </row>
    <row r="256" spans="26:29" ht="15.75">
      <c r="Z256" s="14" t="s">
        <v>670</v>
      </c>
      <c r="AB256" s="147">
        <v>2375</v>
      </c>
      <c r="AC256" s="148" t="s">
        <v>3150</v>
      </c>
    </row>
    <row r="257" spans="26:29" ht="15.75">
      <c r="Z257" s="14" t="s">
        <v>671</v>
      </c>
      <c r="AB257" s="147">
        <v>2376</v>
      </c>
      <c r="AC257" s="148" t="s">
        <v>1430</v>
      </c>
    </row>
    <row r="258" spans="26:29" ht="15.75">
      <c r="Z258" s="14" t="s">
        <v>672</v>
      </c>
      <c r="AB258" s="147">
        <v>2377</v>
      </c>
      <c r="AC258" s="148" t="s">
        <v>2473</v>
      </c>
    </row>
    <row r="259" spans="26:29" ht="15.75">
      <c r="Z259" s="14" t="s">
        <v>673</v>
      </c>
      <c r="AB259" s="147">
        <v>2378</v>
      </c>
      <c r="AC259" s="148" t="s">
        <v>2650</v>
      </c>
    </row>
    <row r="260" spans="26:29" ht="15.75">
      <c r="Z260" s="14" t="s">
        <v>674</v>
      </c>
      <c r="AB260" s="147">
        <v>2381</v>
      </c>
      <c r="AC260" s="148" t="s">
        <v>4013</v>
      </c>
    </row>
    <row r="261" spans="26:29" ht="15.75">
      <c r="Z261" s="14" t="s">
        <v>675</v>
      </c>
      <c r="AB261" s="147">
        <v>2400</v>
      </c>
      <c r="AC261" s="148" t="s">
        <v>1059</v>
      </c>
    </row>
    <row r="262" spans="26:29" ht="15.75">
      <c r="Z262" s="14" t="s">
        <v>676</v>
      </c>
      <c r="AB262" s="147">
        <v>2407</v>
      </c>
      <c r="AC262" s="148" t="s">
        <v>1059</v>
      </c>
    </row>
    <row r="263" spans="26:29" ht="15.75">
      <c r="Z263" s="14" t="s">
        <v>677</v>
      </c>
      <c r="AB263" s="147">
        <v>2421</v>
      </c>
      <c r="AC263" s="148" t="s">
        <v>2302</v>
      </c>
    </row>
    <row r="264" spans="26:29" ht="15.75">
      <c r="Z264" s="14" t="s">
        <v>678</v>
      </c>
      <c r="AB264" s="147">
        <v>2422</v>
      </c>
      <c r="AC264" s="148" t="s">
        <v>2114</v>
      </c>
    </row>
    <row r="265" spans="26:29" ht="15.75">
      <c r="Z265" s="14" t="s">
        <v>679</v>
      </c>
      <c r="AB265" s="147">
        <v>2423</v>
      </c>
      <c r="AC265" s="147" t="s">
        <v>967</v>
      </c>
    </row>
    <row r="266" spans="26:29" ht="15.75">
      <c r="Z266" s="14" t="s">
        <v>680</v>
      </c>
      <c r="AB266" s="147">
        <v>2424</v>
      </c>
      <c r="AC266" s="148" t="s">
        <v>1102</v>
      </c>
    </row>
    <row r="267" spans="26:29" ht="15.75">
      <c r="Z267" s="14" t="s">
        <v>681</v>
      </c>
      <c r="AB267" s="147">
        <v>2425</v>
      </c>
      <c r="AC267" s="148" t="s">
        <v>2246</v>
      </c>
    </row>
    <row r="268" spans="26:29" ht="15.75">
      <c r="Z268" s="14" t="s">
        <v>682</v>
      </c>
      <c r="AB268" s="147">
        <v>2426</v>
      </c>
      <c r="AC268" s="148" t="s">
        <v>628</v>
      </c>
    </row>
    <row r="269" spans="26:29" ht="15.75">
      <c r="Z269" s="14" t="s">
        <v>683</v>
      </c>
      <c r="AB269" s="147">
        <v>2427</v>
      </c>
      <c r="AC269" s="148" t="s">
        <v>628</v>
      </c>
    </row>
    <row r="270" spans="26:29" ht="15.75">
      <c r="Z270" s="14" t="s">
        <v>684</v>
      </c>
      <c r="AB270" s="147">
        <v>2428</v>
      </c>
      <c r="AC270" s="148" t="s">
        <v>1731</v>
      </c>
    </row>
    <row r="271" spans="26:29" ht="15.75">
      <c r="Z271" s="14" t="s">
        <v>685</v>
      </c>
      <c r="AB271" s="147">
        <v>2431</v>
      </c>
      <c r="AC271" s="148" t="s">
        <v>2564</v>
      </c>
    </row>
    <row r="272" spans="26:29" ht="15.75">
      <c r="Z272" s="14" t="s">
        <v>686</v>
      </c>
      <c r="AB272" s="147">
        <v>2432</v>
      </c>
      <c r="AC272" s="148" t="s">
        <v>2901</v>
      </c>
    </row>
    <row r="273" spans="26:29" ht="15.75">
      <c r="Z273" s="14" t="s">
        <v>687</v>
      </c>
      <c r="AB273" s="147">
        <v>2433</v>
      </c>
      <c r="AC273" s="148" t="s">
        <v>2790</v>
      </c>
    </row>
    <row r="274" spans="26:29" ht="15.75">
      <c r="Z274" s="14" t="s">
        <v>688</v>
      </c>
      <c r="AB274" s="147">
        <v>2434</v>
      </c>
      <c r="AC274" s="148" t="s">
        <v>1382</v>
      </c>
    </row>
    <row r="275" spans="26:29" ht="15.75">
      <c r="Z275" s="14" t="s">
        <v>689</v>
      </c>
      <c r="AB275" s="147">
        <v>2435</v>
      </c>
      <c r="AC275" s="148" t="s">
        <v>2263</v>
      </c>
    </row>
    <row r="276" spans="26:29" ht="15.75">
      <c r="Z276" s="14" t="s">
        <v>690</v>
      </c>
      <c r="AB276" s="147">
        <v>2440</v>
      </c>
      <c r="AC276" s="148" t="s">
        <v>2966</v>
      </c>
    </row>
    <row r="277" spans="26:29" ht="15.75">
      <c r="Z277" s="14" t="s">
        <v>691</v>
      </c>
      <c r="AB277" s="147">
        <v>2451</v>
      </c>
      <c r="AC277" s="148" t="s">
        <v>1114</v>
      </c>
    </row>
    <row r="278" spans="26:29" ht="15.75">
      <c r="Z278" s="14" t="s">
        <v>692</v>
      </c>
      <c r="AB278" s="147">
        <v>2453</v>
      </c>
      <c r="AC278" s="148" t="s">
        <v>1114</v>
      </c>
    </row>
    <row r="279" spans="26:29" ht="15.75">
      <c r="Z279" s="14" t="s">
        <v>693</v>
      </c>
      <c r="AB279" s="147">
        <v>2454</v>
      </c>
      <c r="AC279" s="148" t="s">
        <v>1531</v>
      </c>
    </row>
    <row r="280" spans="26:29" ht="15.75">
      <c r="Z280" s="14" t="s">
        <v>694</v>
      </c>
      <c r="AB280" s="147">
        <v>2455</v>
      </c>
      <c r="AC280" s="148" t="s">
        <v>678</v>
      </c>
    </row>
    <row r="281" spans="26:29" ht="15.75">
      <c r="Z281" s="14" t="s">
        <v>695</v>
      </c>
      <c r="AB281" s="147">
        <v>2456</v>
      </c>
      <c r="AC281" s="148" t="s">
        <v>705</v>
      </c>
    </row>
    <row r="282" spans="26:29" ht="15.75">
      <c r="Z282" s="14" t="s">
        <v>696</v>
      </c>
      <c r="AB282" s="147">
        <v>2457</v>
      </c>
      <c r="AC282" s="148" t="s">
        <v>215</v>
      </c>
    </row>
    <row r="283" spans="26:29" ht="15.75">
      <c r="Z283" s="14" t="s">
        <v>697</v>
      </c>
      <c r="AB283" s="147">
        <v>2458</v>
      </c>
      <c r="AC283" s="148" t="s">
        <v>1894</v>
      </c>
    </row>
    <row r="284" spans="26:29" ht="15.75">
      <c r="Z284" s="14" t="s">
        <v>698</v>
      </c>
      <c r="AB284" s="147">
        <v>2459</v>
      </c>
      <c r="AC284" s="148" t="s">
        <v>2674</v>
      </c>
    </row>
    <row r="285" spans="26:29" ht="15.75">
      <c r="Z285" s="14" t="s">
        <v>699</v>
      </c>
      <c r="AB285" s="147">
        <v>2461</v>
      </c>
      <c r="AC285" s="148" t="s">
        <v>3139</v>
      </c>
    </row>
    <row r="286" spans="26:29" ht="15.75">
      <c r="Z286" s="14" t="s">
        <v>700</v>
      </c>
      <c r="AB286" s="147">
        <v>2462</v>
      </c>
      <c r="AC286" s="148" t="s">
        <v>2064</v>
      </c>
    </row>
    <row r="287" spans="26:29" ht="15.75">
      <c r="Z287" s="14" t="s">
        <v>701</v>
      </c>
      <c r="AB287" s="147">
        <v>2463</v>
      </c>
      <c r="AC287" s="148" t="s">
        <v>3265</v>
      </c>
    </row>
    <row r="288" spans="26:29" ht="15.75">
      <c r="Z288" s="14" t="s">
        <v>702</v>
      </c>
      <c r="AB288" s="147">
        <v>2464</v>
      </c>
      <c r="AC288" s="148" t="s">
        <v>1355</v>
      </c>
    </row>
    <row r="289" spans="26:29" ht="15.75">
      <c r="Z289" s="14" t="s">
        <v>703</v>
      </c>
      <c r="AB289" s="147">
        <v>2465</v>
      </c>
      <c r="AC289" s="148" t="s">
        <v>2675</v>
      </c>
    </row>
    <row r="290" spans="26:29" ht="15.75">
      <c r="Z290" s="14" t="s">
        <v>704</v>
      </c>
      <c r="AB290" s="147">
        <v>2471</v>
      </c>
      <c r="AC290" s="148" t="s">
        <v>629</v>
      </c>
    </row>
    <row r="291" spans="26:29" ht="15.75">
      <c r="Z291" s="14" t="s">
        <v>705</v>
      </c>
      <c r="AB291" s="147">
        <v>2472</v>
      </c>
      <c r="AC291" s="148" t="s">
        <v>1580</v>
      </c>
    </row>
    <row r="292" spans="26:29" ht="15.75">
      <c r="Z292" s="14" t="s">
        <v>706</v>
      </c>
      <c r="AB292" s="147">
        <v>2473</v>
      </c>
      <c r="AC292" s="148" t="s">
        <v>3365</v>
      </c>
    </row>
    <row r="293" spans="26:29" ht="15.75">
      <c r="Z293" s="14" t="s">
        <v>707</v>
      </c>
      <c r="AB293" s="147">
        <v>2475</v>
      </c>
      <c r="AC293" s="148" t="s">
        <v>1606</v>
      </c>
    </row>
    <row r="294" spans="26:29" ht="15.75">
      <c r="Z294" s="14" t="s">
        <v>708</v>
      </c>
      <c r="AB294" s="147">
        <v>2476</v>
      </c>
      <c r="AC294" s="148" t="s">
        <v>2540</v>
      </c>
    </row>
    <row r="295" spans="26:29" ht="15.75">
      <c r="Z295" s="14" t="s">
        <v>709</v>
      </c>
      <c r="AB295" s="147">
        <v>2477</v>
      </c>
      <c r="AC295" s="148" t="s">
        <v>3439</v>
      </c>
    </row>
    <row r="296" spans="26:29" ht="15.75">
      <c r="Z296" s="14" t="s">
        <v>710</v>
      </c>
      <c r="AB296" s="147">
        <v>2481</v>
      </c>
      <c r="AC296" s="148" t="s">
        <v>3434</v>
      </c>
    </row>
    <row r="297" spans="26:29" ht="15.75">
      <c r="Z297" s="14" t="s">
        <v>711</v>
      </c>
      <c r="AB297" s="147">
        <v>2483</v>
      </c>
      <c r="AC297" s="148" t="s">
        <v>1257</v>
      </c>
    </row>
    <row r="298" spans="26:29" ht="15.75">
      <c r="Z298" s="14" t="s">
        <v>712</v>
      </c>
      <c r="AB298" s="147">
        <v>2484</v>
      </c>
      <c r="AC298" s="148" t="s">
        <v>1257</v>
      </c>
    </row>
    <row r="299" spans="26:29" ht="15.75">
      <c r="Z299" s="14" t="s">
        <v>713</v>
      </c>
      <c r="AB299" s="147">
        <v>2485</v>
      </c>
      <c r="AC299" s="148" t="s">
        <v>1257</v>
      </c>
    </row>
    <row r="300" spans="26:29" ht="15.75">
      <c r="Z300" s="14" t="s">
        <v>714</v>
      </c>
      <c r="AB300" s="147">
        <v>2490</v>
      </c>
      <c r="AC300" s="148" t="s">
        <v>2646</v>
      </c>
    </row>
    <row r="301" spans="26:29" ht="15.75">
      <c r="Z301" s="14" t="s">
        <v>715</v>
      </c>
      <c r="AB301" s="147">
        <v>2500</v>
      </c>
      <c r="AC301" s="148" t="s">
        <v>1136</v>
      </c>
    </row>
    <row r="302" spans="26:29" ht="15.75">
      <c r="Z302" s="14" t="s">
        <v>716</v>
      </c>
      <c r="AB302" s="147">
        <v>2508</v>
      </c>
      <c r="AC302" s="148" t="s">
        <v>1136</v>
      </c>
    </row>
    <row r="303" spans="26:29" ht="15.75">
      <c r="Z303" s="14" t="s">
        <v>717</v>
      </c>
      <c r="AB303" s="147">
        <v>2509</v>
      </c>
      <c r="AC303" s="148" t="s">
        <v>1136</v>
      </c>
    </row>
    <row r="304" spans="26:29" ht="15.75">
      <c r="Z304" s="14" t="s">
        <v>718</v>
      </c>
      <c r="AB304" s="147">
        <v>2510</v>
      </c>
      <c r="AC304" s="148" t="s">
        <v>1009</v>
      </c>
    </row>
    <row r="305" spans="26:29" ht="15.75">
      <c r="Z305" s="14" t="s">
        <v>719</v>
      </c>
      <c r="AB305" s="147">
        <v>2517</v>
      </c>
      <c r="AC305" s="148" t="s">
        <v>1712</v>
      </c>
    </row>
    <row r="306" spans="26:29" ht="15.75">
      <c r="Z306" s="14" t="s">
        <v>720</v>
      </c>
      <c r="AB306" s="147">
        <v>2518</v>
      </c>
      <c r="AC306" s="148" t="s">
        <v>1939</v>
      </c>
    </row>
    <row r="307" spans="26:29" ht="15.75">
      <c r="Z307" s="14" t="s">
        <v>721</v>
      </c>
      <c r="AB307" s="147">
        <v>2519</v>
      </c>
      <c r="AC307" s="148" t="s">
        <v>2585</v>
      </c>
    </row>
    <row r="308" spans="26:29" ht="15.75">
      <c r="Z308" s="14" t="s">
        <v>722</v>
      </c>
      <c r="AB308" s="147">
        <v>2521</v>
      </c>
      <c r="AC308" s="148" t="s">
        <v>924</v>
      </c>
    </row>
    <row r="309" spans="26:29" ht="15.75">
      <c r="Z309" s="14" t="s">
        <v>723</v>
      </c>
      <c r="AB309" s="147">
        <v>2522</v>
      </c>
      <c r="AC309" s="148" t="s">
        <v>956</v>
      </c>
    </row>
    <row r="310" spans="26:29" ht="15.75">
      <c r="Z310" s="14" t="s">
        <v>724</v>
      </c>
      <c r="AB310" s="147">
        <v>2523</v>
      </c>
      <c r="AC310" s="148" t="s">
        <v>2782</v>
      </c>
    </row>
    <row r="311" spans="26:29" ht="15.75">
      <c r="Z311" s="14" t="s">
        <v>725</v>
      </c>
      <c r="AB311" s="147">
        <v>2524</v>
      </c>
      <c r="AC311" s="148" t="s">
        <v>2282</v>
      </c>
    </row>
    <row r="312" spans="26:29" ht="15.75">
      <c r="Z312" s="14" t="s">
        <v>726</v>
      </c>
      <c r="AB312" s="147">
        <v>2525</v>
      </c>
      <c r="AC312" s="148" t="s">
        <v>531</v>
      </c>
    </row>
    <row r="313" spans="26:29" ht="15.75">
      <c r="Z313" s="14" t="s">
        <v>727</v>
      </c>
      <c r="AB313" s="147">
        <v>2526</v>
      </c>
      <c r="AC313" s="148" t="s">
        <v>1113</v>
      </c>
    </row>
    <row r="314" spans="26:29" ht="15.75">
      <c r="Z314" s="14" t="s">
        <v>728</v>
      </c>
      <c r="AB314" s="147">
        <v>2527</v>
      </c>
      <c r="AC314" s="148" t="s">
        <v>2045</v>
      </c>
    </row>
    <row r="315" spans="26:29" ht="15.75">
      <c r="Z315" s="14" t="s">
        <v>729</v>
      </c>
      <c r="AB315" s="147">
        <v>2528</v>
      </c>
      <c r="AC315" s="148" t="s">
        <v>3337</v>
      </c>
    </row>
    <row r="316" spans="26:29" ht="15.75">
      <c r="Z316" s="14" t="s">
        <v>730</v>
      </c>
      <c r="AB316" s="147">
        <v>2529</v>
      </c>
      <c r="AC316" s="148" t="s">
        <v>423</v>
      </c>
    </row>
    <row r="317" spans="26:29" ht="15.75">
      <c r="Z317" s="14" t="s">
        <v>731</v>
      </c>
      <c r="AB317" s="147">
        <v>2531</v>
      </c>
      <c r="AC317" s="148" t="s">
        <v>3253</v>
      </c>
    </row>
    <row r="318" spans="26:29" ht="15.75">
      <c r="Z318" s="14" t="s">
        <v>732</v>
      </c>
      <c r="AB318" s="147">
        <v>2532</v>
      </c>
      <c r="AC318" s="148" t="s">
        <v>3254</v>
      </c>
    </row>
    <row r="319" spans="26:29" ht="15.75">
      <c r="Z319" s="14" t="s">
        <v>733</v>
      </c>
      <c r="AB319" s="147">
        <v>2533</v>
      </c>
      <c r="AC319" s="148" t="s">
        <v>533</v>
      </c>
    </row>
    <row r="320" spans="26:29" ht="15.75">
      <c r="Z320" s="14" t="s">
        <v>734</v>
      </c>
      <c r="AB320" s="147">
        <v>2534</v>
      </c>
      <c r="AC320" s="148" t="s">
        <v>3146</v>
      </c>
    </row>
    <row r="321" spans="26:29" ht="15.75">
      <c r="Z321" s="14" t="s">
        <v>735</v>
      </c>
      <c r="AB321" s="147">
        <v>2535</v>
      </c>
      <c r="AC321" s="148" t="s">
        <v>2159</v>
      </c>
    </row>
    <row r="322" spans="26:29" ht="15.75">
      <c r="Z322" s="14" t="s">
        <v>736</v>
      </c>
      <c r="AB322" s="147">
        <v>2536</v>
      </c>
      <c r="AC322" s="148" t="s">
        <v>2369</v>
      </c>
    </row>
    <row r="323" spans="26:29" ht="15.75">
      <c r="Z323" s="14" t="s">
        <v>737</v>
      </c>
      <c r="AB323" s="147">
        <v>2541</v>
      </c>
      <c r="AC323" s="148" t="s">
        <v>1919</v>
      </c>
    </row>
    <row r="324" spans="26:29" ht="15.75">
      <c r="Z324" s="14" t="s">
        <v>738</v>
      </c>
      <c r="AB324" s="147">
        <v>2543</v>
      </c>
      <c r="AC324" s="148" t="s">
        <v>2899</v>
      </c>
    </row>
    <row r="325" spans="26:29" ht="15.75">
      <c r="Z325" s="14" t="s">
        <v>739</v>
      </c>
      <c r="AB325" s="147">
        <v>2544</v>
      </c>
      <c r="AC325" s="148" t="s">
        <v>2345</v>
      </c>
    </row>
    <row r="326" spans="26:29" ht="15.75">
      <c r="Z326" s="14" t="s">
        <v>740</v>
      </c>
      <c r="AB326" s="147">
        <v>2545</v>
      </c>
      <c r="AC326" s="148" t="s">
        <v>1041</v>
      </c>
    </row>
    <row r="327" spans="26:29" ht="15.75">
      <c r="Z327" s="14" t="s">
        <v>741</v>
      </c>
      <c r="AB327" s="147">
        <v>2600</v>
      </c>
      <c r="AC327" s="148" t="s">
        <v>3350</v>
      </c>
    </row>
    <row r="328" spans="26:29" ht="15.75">
      <c r="Z328" s="14" t="s">
        <v>742</v>
      </c>
      <c r="AB328" s="147">
        <v>2610</v>
      </c>
      <c r="AC328" s="148" t="s">
        <v>2362</v>
      </c>
    </row>
    <row r="329" spans="26:29" ht="15.75">
      <c r="Z329" s="14" t="s">
        <v>743</v>
      </c>
      <c r="AB329" s="147">
        <v>2610</v>
      </c>
      <c r="AC329" s="148" t="s">
        <v>2478</v>
      </c>
    </row>
    <row r="330" spans="26:29" ht="15.75">
      <c r="Z330" s="14" t="s">
        <v>744</v>
      </c>
      <c r="AB330" s="147">
        <v>2611</v>
      </c>
      <c r="AC330" s="148" t="s">
        <v>1179</v>
      </c>
    </row>
    <row r="331" spans="26:29" ht="15.75">
      <c r="Z331" s="14" t="s">
        <v>745</v>
      </c>
      <c r="AB331" s="147">
        <v>2612</v>
      </c>
      <c r="AC331" s="148" t="s">
        <v>1849</v>
      </c>
    </row>
    <row r="332" spans="26:29" ht="15.75">
      <c r="Z332" s="14" t="s">
        <v>746</v>
      </c>
      <c r="AB332" s="147">
        <v>2613</v>
      </c>
      <c r="AC332" s="148" t="s">
        <v>2677</v>
      </c>
    </row>
    <row r="333" spans="26:29" ht="15.75">
      <c r="Z333" s="14" t="s">
        <v>747</v>
      </c>
      <c r="AB333" s="147">
        <v>2614</v>
      </c>
      <c r="AC333" s="148" t="s">
        <v>2552</v>
      </c>
    </row>
    <row r="334" spans="26:29" ht="15.75">
      <c r="Z334" s="14" t="s">
        <v>748</v>
      </c>
      <c r="AB334" s="147">
        <v>2615</v>
      </c>
      <c r="AC334" s="148" t="s">
        <v>949</v>
      </c>
    </row>
    <row r="335" spans="26:29" ht="15.75">
      <c r="Z335" s="14" t="s">
        <v>749</v>
      </c>
      <c r="AB335" s="147">
        <v>2616</v>
      </c>
      <c r="AC335" s="148" t="s">
        <v>1708</v>
      </c>
    </row>
    <row r="336" spans="26:29" ht="15.75">
      <c r="Z336" s="14" t="s">
        <v>750</v>
      </c>
      <c r="AB336" s="147">
        <v>2617</v>
      </c>
      <c r="AC336" s="148" t="s">
        <v>371</v>
      </c>
    </row>
    <row r="337" spans="26:29" ht="15.75">
      <c r="Z337" s="14" t="s">
        <v>751</v>
      </c>
      <c r="AB337" s="147">
        <v>2618</v>
      </c>
      <c r="AC337" s="148" t="s">
        <v>2346</v>
      </c>
    </row>
    <row r="338" spans="26:29" ht="15.75">
      <c r="Z338" s="14" t="s">
        <v>752</v>
      </c>
      <c r="AB338" s="147">
        <v>2619</v>
      </c>
      <c r="AC338" s="148" t="s">
        <v>1941</v>
      </c>
    </row>
    <row r="339" spans="26:29" ht="15.75">
      <c r="Z339" s="14" t="s">
        <v>753</v>
      </c>
      <c r="AB339" s="147">
        <v>2621</v>
      </c>
      <c r="AC339" s="148" t="s">
        <v>3441</v>
      </c>
    </row>
    <row r="340" spans="26:29" ht="15.75">
      <c r="Z340" s="14" t="s">
        <v>754</v>
      </c>
      <c r="AB340" s="147">
        <v>2623</v>
      </c>
      <c r="AC340" s="148" t="s">
        <v>1785</v>
      </c>
    </row>
    <row r="341" spans="26:29" ht="15.75">
      <c r="Z341" s="14" t="s">
        <v>755</v>
      </c>
      <c r="AB341" s="147">
        <v>2624</v>
      </c>
      <c r="AC341" s="148" t="s">
        <v>3061</v>
      </c>
    </row>
    <row r="342" spans="26:29" ht="15.75">
      <c r="Z342" s="14" t="s">
        <v>756</v>
      </c>
      <c r="AB342" s="147">
        <v>2625</v>
      </c>
      <c r="AC342" s="148" t="s">
        <v>1850</v>
      </c>
    </row>
    <row r="343" spans="26:29" ht="15.75">
      <c r="Z343" s="14" t="s">
        <v>757</v>
      </c>
      <c r="AB343" s="147">
        <v>2626</v>
      </c>
      <c r="AC343" s="148" t="s">
        <v>2267</v>
      </c>
    </row>
    <row r="344" spans="26:29" ht="15.75">
      <c r="Z344" s="14" t="s">
        <v>758</v>
      </c>
      <c r="AB344" s="147">
        <v>2627</v>
      </c>
      <c r="AC344" s="148" t="s">
        <v>3546</v>
      </c>
    </row>
    <row r="345" spans="26:29" ht="15.75">
      <c r="Z345" s="14" t="s">
        <v>759</v>
      </c>
      <c r="AB345" s="147">
        <v>2628</v>
      </c>
      <c r="AC345" s="148" t="s">
        <v>3060</v>
      </c>
    </row>
    <row r="346" spans="26:29" ht="15.75">
      <c r="Z346" s="14" t="s">
        <v>760</v>
      </c>
      <c r="AB346" s="147">
        <v>2629</v>
      </c>
      <c r="AC346" s="148" t="s">
        <v>2048</v>
      </c>
    </row>
    <row r="347" spans="26:29" ht="15.75">
      <c r="Z347" s="14" t="s">
        <v>761</v>
      </c>
      <c r="AB347" s="147">
        <v>2631</v>
      </c>
      <c r="AC347" s="148" t="s">
        <v>1513</v>
      </c>
    </row>
    <row r="348" spans="26:29" ht="15.75">
      <c r="Z348" s="14" t="s">
        <v>762</v>
      </c>
      <c r="AB348" s="147">
        <v>2632</v>
      </c>
      <c r="AC348" s="148" t="s">
        <v>1956</v>
      </c>
    </row>
    <row r="349" spans="26:29" ht="15.75">
      <c r="Z349" s="14" t="s">
        <v>763</v>
      </c>
      <c r="AB349" s="147">
        <v>2633</v>
      </c>
      <c r="AC349" s="148" t="s">
        <v>1516</v>
      </c>
    </row>
    <row r="350" spans="26:29" ht="15.75">
      <c r="Z350" s="14" t="s">
        <v>764</v>
      </c>
      <c r="AB350" s="147">
        <v>2634</v>
      </c>
      <c r="AC350" s="148" t="s">
        <v>2216</v>
      </c>
    </row>
    <row r="351" spans="26:29" ht="15.75">
      <c r="Z351" s="14" t="s">
        <v>765</v>
      </c>
      <c r="AB351" s="147">
        <v>2635</v>
      </c>
      <c r="AC351" s="148" t="s">
        <v>3373</v>
      </c>
    </row>
    <row r="352" spans="26:29" ht="15.75">
      <c r="Z352" s="14" t="s">
        <v>766</v>
      </c>
      <c r="AB352" s="147">
        <v>2636</v>
      </c>
      <c r="AC352" s="148" t="s">
        <v>3173</v>
      </c>
    </row>
    <row r="353" spans="26:29" ht="15.75">
      <c r="Z353" s="14" t="s">
        <v>767</v>
      </c>
      <c r="AB353" s="147">
        <v>2637</v>
      </c>
      <c r="AC353" s="148" t="s">
        <v>2566</v>
      </c>
    </row>
    <row r="354" spans="26:29" ht="15.75">
      <c r="Z354" s="14" t="s">
        <v>768</v>
      </c>
      <c r="AB354" s="147">
        <v>2638</v>
      </c>
      <c r="AC354" s="148" t="s">
        <v>1670</v>
      </c>
    </row>
    <row r="355" spans="26:29" ht="15.75">
      <c r="Z355" s="14" t="s">
        <v>769</v>
      </c>
      <c r="AB355" s="147">
        <v>2639</v>
      </c>
      <c r="AC355" s="148" t="s">
        <v>698</v>
      </c>
    </row>
    <row r="356" spans="26:29" ht="15.75">
      <c r="Z356" s="14" t="s">
        <v>770</v>
      </c>
      <c r="AB356" s="147">
        <v>2640</v>
      </c>
      <c r="AC356" s="148" t="s">
        <v>2991</v>
      </c>
    </row>
    <row r="357" spans="26:29" ht="15.75">
      <c r="Z357" s="14" t="s">
        <v>771</v>
      </c>
      <c r="AB357" s="147">
        <v>2641</v>
      </c>
      <c r="AC357" s="148" t="s">
        <v>695</v>
      </c>
    </row>
    <row r="358" spans="26:29" ht="15.75">
      <c r="Z358" s="14" t="s">
        <v>772</v>
      </c>
      <c r="AB358" s="147">
        <v>2642</v>
      </c>
      <c r="AC358" s="148" t="s">
        <v>2349</v>
      </c>
    </row>
    <row r="359" spans="26:29" ht="15.75">
      <c r="Z359" s="14" t="s">
        <v>773</v>
      </c>
      <c r="AB359" s="147">
        <v>2643</v>
      </c>
      <c r="AC359" s="148" t="s">
        <v>992</v>
      </c>
    </row>
    <row r="360" spans="26:29" ht="15.75">
      <c r="Z360" s="14" t="s">
        <v>774</v>
      </c>
      <c r="AB360" s="147">
        <v>2644</v>
      </c>
      <c r="AC360" s="148" t="s">
        <v>778</v>
      </c>
    </row>
    <row r="361" spans="26:29" ht="15.75">
      <c r="Z361" s="14" t="s">
        <v>775</v>
      </c>
      <c r="AB361" s="147">
        <v>2645</v>
      </c>
      <c r="AC361" s="148" t="s">
        <v>2270</v>
      </c>
    </row>
    <row r="362" spans="26:29" ht="15.75">
      <c r="Z362" s="14" t="s">
        <v>776</v>
      </c>
      <c r="AB362" s="147">
        <v>2646</v>
      </c>
      <c r="AC362" s="148" t="s">
        <v>1037</v>
      </c>
    </row>
    <row r="363" spans="26:29" ht="15.75">
      <c r="Z363" s="14" t="s">
        <v>777</v>
      </c>
      <c r="AB363" s="147">
        <v>2647</v>
      </c>
      <c r="AC363" s="148" t="s">
        <v>1471</v>
      </c>
    </row>
    <row r="364" spans="26:29" ht="15.75">
      <c r="Z364" s="14" t="s">
        <v>778</v>
      </c>
      <c r="AB364" s="147">
        <v>2648</v>
      </c>
      <c r="AC364" s="148" t="s">
        <v>2530</v>
      </c>
    </row>
    <row r="365" spans="26:29" ht="15.75">
      <c r="Z365" s="14" t="s">
        <v>779</v>
      </c>
      <c r="AB365" s="147">
        <v>2649</v>
      </c>
      <c r="AC365" s="148" t="s">
        <v>976</v>
      </c>
    </row>
    <row r="366" spans="26:29" ht="15.75">
      <c r="Z366" s="14" t="s">
        <v>780</v>
      </c>
      <c r="AB366" s="147">
        <v>2651</v>
      </c>
      <c r="AC366" s="148" t="s">
        <v>2714</v>
      </c>
    </row>
    <row r="367" spans="26:29" ht="15.75">
      <c r="Z367" s="14" t="s">
        <v>781</v>
      </c>
      <c r="AB367" s="147">
        <v>2652</v>
      </c>
      <c r="AC367" s="148" t="s">
        <v>3169</v>
      </c>
    </row>
    <row r="368" spans="26:29" ht="15.75">
      <c r="Z368" s="14" t="s">
        <v>782</v>
      </c>
      <c r="AB368" s="147">
        <v>2653</v>
      </c>
      <c r="AC368" s="148" t="s">
        <v>623</v>
      </c>
    </row>
    <row r="369" spans="26:29" ht="15.75">
      <c r="Z369" s="14" t="s">
        <v>783</v>
      </c>
      <c r="AB369" s="147">
        <v>2654</v>
      </c>
      <c r="AC369" s="148" t="s">
        <v>2729</v>
      </c>
    </row>
    <row r="370" spans="26:29" ht="15.75">
      <c r="Z370" s="14" t="s">
        <v>784</v>
      </c>
      <c r="AB370" s="147">
        <v>2655</v>
      </c>
      <c r="AC370" s="148" t="s">
        <v>1714</v>
      </c>
    </row>
    <row r="371" spans="26:29" ht="15.75">
      <c r="Z371" s="14" t="s">
        <v>785</v>
      </c>
      <c r="AB371" s="147">
        <v>2655</v>
      </c>
      <c r="AC371" s="148" t="s">
        <v>1755</v>
      </c>
    </row>
    <row r="372" spans="26:29" ht="15.75">
      <c r="Z372" s="14" t="s">
        <v>786</v>
      </c>
      <c r="AB372" s="147">
        <v>2655</v>
      </c>
      <c r="AC372" s="148" t="s">
        <v>3002</v>
      </c>
    </row>
    <row r="373" spans="26:29" ht="15.75">
      <c r="Z373" s="14" t="s">
        <v>787</v>
      </c>
      <c r="AB373" s="147">
        <v>2656</v>
      </c>
      <c r="AC373" s="148" t="s">
        <v>2962</v>
      </c>
    </row>
    <row r="374" spans="26:29" ht="15.75">
      <c r="Z374" s="14" t="s">
        <v>788</v>
      </c>
      <c r="AB374" s="147">
        <v>2657</v>
      </c>
      <c r="AC374" s="148" t="s">
        <v>3258</v>
      </c>
    </row>
    <row r="375" spans="26:29" ht="15.75">
      <c r="Z375" s="14" t="s">
        <v>789</v>
      </c>
      <c r="AB375" s="147">
        <v>2658</v>
      </c>
      <c r="AC375" s="148" t="s">
        <v>1472</v>
      </c>
    </row>
    <row r="376" spans="26:29" ht="15.75">
      <c r="Z376" s="14" t="s">
        <v>790</v>
      </c>
      <c r="AB376" s="147">
        <v>2658</v>
      </c>
      <c r="AC376" s="148" t="s">
        <v>2631</v>
      </c>
    </row>
    <row r="377" spans="26:29" ht="15.75">
      <c r="Z377" s="14" t="s">
        <v>791</v>
      </c>
      <c r="AB377" s="147">
        <v>2659</v>
      </c>
      <c r="AC377" s="148" t="s">
        <v>1130</v>
      </c>
    </row>
    <row r="378" spans="26:29" ht="15.75">
      <c r="Z378" s="14" t="s">
        <v>792</v>
      </c>
      <c r="AB378" s="147">
        <v>2660</v>
      </c>
      <c r="AC378" s="148" t="s">
        <v>576</v>
      </c>
    </row>
    <row r="379" spans="26:29" ht="15.75">
      <c r="Z379" s="14" t="s">
        <v>793</v>
      </c>
      <c r="AB379" s="147">
        <v>2660</v>
      </c>
      <c r="AC379" s="148" t="s">
        <v>1514</v>
      </c>
    </row>
    <row r="380" spans="26:29" ht="15.75">
      <c r="Z380" s="14" t="s">
        <v>794</v>
      </c>
      <c r="AB380" s="147">
        <v>2668</v>
      </c>
      <c r="AC380" s="148" t="s">
        <v>2537</v>
      </c>
    </row>
    <row r="381" spans="26:29" ht="15.75">
      <c r="Z381" s="14" t="s">
        <v>795</v>
      </c>
      <c r="AB381" s="147">
        <v>2669</v>
      </c>
      <c r="AC381" s="148" t="s">
        <v>1517</v>
      </c>
    </row>
    <row r="382" spans="26:29" ht="15.75">
      <c r="Z382" s="14" t="s">
        <v>796</v>
      </c>
      <c r="AB382" s="147">
        <v>2671</v>
      </c>
      <c r="AC382" s="148" t="s">
        <v>2470</v>
      </c>
    </row>
    <row r="383" spans="26:29" ht="15.75">
      <c r="Z383" s="14" t="s">
        <v>797</v>
      </c>
      <c r="AB383" s="147">
        <v>2672</v>
      </c>
      <c r="AC383" s="148" t="s">
        <v>1487</v>
      </c>
    </row>
    <row r="384" spans="26:29" ht="15.75">
      <c r="Z384" s="14" t="s">
        <v>798</v>
      </c>
      <c r="AB384" s="147">
        <v>2673</v>
      </c>
      <c r="AC384" s="148" t="s">
        <v>917</v>
      </c>
    </row>
    <row r="385" spans="26:29" ht="15.75">
      <c r="Z385" s="14" t="s">
        <v>799</v>
      </c>
      <c r="AB385" s="147">
        <v>2674</v>
      </c>
      <c r="AC385" s="148" t="s">
        <v>1504</v>
      </c>
    </row>
    <row r="386" spans="26:29" ht="15.75">
      <c r="Z386" s="14" t="s">
        <v>800</v>
      </c>
      <c r="AB386" s="147">
        <v>2675</v>
      </c>
      <c r="AC386" s="148" t="s">
        <v>2351</v>
      </c>
    </row>
    <row r="387" spans="26:29" ht="15.75">
      <c r="Z387" s="14" t="s">
        <v>801</v>
      </c>
      <c r="AB387" s="147">
        <v>2676</v>
      </c>
      <c r="AC387" s="148" t="s">
        <v>898</v>
      </c>
    </row>
    <row r="388" spans="26:29" ht="15.75">
      <c r="Z388" s="14" t="s">
        <v>802</v>
      </c>
      <c r="AB388" s="147">
        <v>2677</v>
      </c>
      <c r="AC388" s="148" t="s">
        <v>1426</v>
      </c>
    </row>
    <row r="389" spans="26:29" ht="15.75">
      <c r="Z389" s="14" t="s">
        <v>803</v>
      </c>
      <c r="AB389" s="147">
        <v>2678</v>
      </c>
      <c r="AC389" s="148" t="s">
        <v>908</v>
      </c>
    </row>
    <row r="390" spans="26:29" ht="15.75">
      <c r="Z390" s="14" t="s">
        <v>804</v>
      </c>
      <c r="AB390" s="147">
        <v>2681</v>
      </c>
      <c r="AC390" s="148" t="s">
        <v>1244</v>
      </c>
    </row>
    <row r="391" spans="26:29" ht="15.75">
      <c r="Z391" s="14" t="s">
        <v>805</v>
      </c>
      <c r="AB391" s="147">
        <v>2682</v>
      </c>
      <c r="AC391" s="148" t="s">
        <v>2655</v>
      </c>
    </row>
    <row r="392" spans="26:29" ht="15.75">
      <c r="Z392" s="14" t="s">
        <v>806</v>
      </c>
      <c r="AB392" s="147">
        <v>2683</v>
      </c>
      <c r="AC392" s="148" t="s">
        <v>184</v>
      </c>
    </row>
    <row r="393" spans="26:29" ht="15.75">
      <c r="Z393" s="14" t="s">
        <v>807</v>
      </c>
      <c r="AB393" s="147">
        <v>2685</v>
      </c>
      <c r="AC393" s="148" t="s">
        <v>2353</v>
      </c>
    </row>
    <row r="394" spans="26:29" ht="15.75">
      <c r="Z394" s="14" t="s">
        <v>808</v>
      </c>
      <c r="AB394" s="147">
        <v>2686</v>
      </c>
      <c r="AC394" s="148" t="s">
        <v>1243</v>
      </c>
    </row>
    <row r="395" spans="26:29" ht="15.75">
      <c r="Z395" s="14" t="s">
        <v>809</v>
      </c>
      <c r="AB395" s="147">
        <v>2687</v>
      </c>
      <c r="AC395" s="148" t="s">
        <v>685</v>
      </c>
    </row>
    <row r="396" spans="26:29" ht="15.75">
      <c r="Z396" s="14" t="s">
        <v>810</v>
      </c>
      <c r="AB396" s="147">
        <v>2688</v>
      </c>
      <c r="AC396" s="148" t="s">
        <v>3379</v>
      </c>
    </row>
    <row r="397" spans="26:29" ht="15.75">
      <c r="Z397" s="14" t="s">
        <v>811</v>
      </c>
      <c r="AB397" s="147">
        <v>2691</v>
      </c>
      <c r="AC397" s="148" t="s">
        <v>2350</v>
      </c>
    </row>
    <row r="398" spans="26:29" ht="15.75">
      <c r="Z398" s="14" t="s">
        <v>812</v>
      </c>
      <c r="AB398" s="147">
        <v>2692</v>
      </c>
      <c r="AC398" s="148" t="s">
        <v>2968</v>
      </c>
    </row>
    <row r="399" spans="26:29" ht="15.75">
      <c r="Z399" s="14" t="s">
        <v>813</v>
      </c>
      <c r="AB399" s="147">
        <v>2693</v>
      </c>
      <c r="AC399" s="148" t="s">
        <v>658</v>
      </c>
    </row>
    <row r="400" spans="26:29" ht="15.75">
      <c r="Z400" s="14" t="s">
        <v>814</v>
      </c>
      <c r="AB400" s="147">
        <v>2694</v>
      </c>
      <c r="AC400" s="148" t="s">
        <v>2018</v>
      </c>
    </row>
    <row r="401" spans="26:29" ht="15.75">
      <c r="Z401" s="14" t="s">
        <v>815</v>
      </c>
      <c r="AB401" s="147">
        <v>2694</v>
      </c>
      <c r="AC401" s="148" t="s">
        <v>897</v>
      </c>
    </row>
    <row r="402" spans="26:29" ht="15.75">
      <c r="Z402" s="14" t="s">
        <v>816</v>
      </c>
      <c r="AB402" s="147">
        <v>2694</v>
      </c>
      <c r="AC402" s="148" t="s">
        <v>970</v>
      </c>
    </row>
    <row r="403" spans="26:29" ht="15.75">
      <c r="Z403" s="14" t="s">
        <v>817</v>
      </c>
      <c r="AB403" s="147">
        <v>2696</v>
      </c>
      <c r="AC403" s="148" t="s">
        <v>3168</v>
      </c>
    </row>
    <row r="404" spans="26:29" ht="15.75">
      <c r="Z404" s="14" t="s">
        <v>818</v>
      </c>
      <c r="AB404" s="147">
        <v>2697</v>
      </c>
      <c r="AC404" s="148" t="s">
        <v>2943</v>
      </c>
    </row>
    <row r="405" spans="26:29" ht="15.75">
      <c r="Z405" s="14" t="s">
        <v>819</v>
      </c>
      <c r="AB405" s="147">
        <v>2698</v>
      </c>
      <c r="AC405" s="148" t="s">
        <v>2163</v>
      </c>
    </row>
    <row r="406" spans="26:29" ht="15.75">
      <c r="Z406" s="14" t="s">
        <v>820</v>
      </c>
      <c r="AB406" s="147">
        <v>2699</v>
      </c>
      <c r="AC406" s="148" t="s">
        <v>3090</v>
      </c>
    </row>
    <row r="407" spans="26:29" ht="15.75">
      <c r="Z407" s="14" t="s">
        <v>821</v>
      </c>
      <c r="AB407" s="147">
        <v>2700</v>
      </c>
      <c r="AC407" s="148" t="s">
        <v>832</v>
      </c>
    </row>
    <row r="408" spans="26:29" ht="15.75">
      <c r="Z408" s="14" t="s">
        <v>822</v>
      </c>
      <c r="AB408" s="147">
        <v>2711</v>
      </c>
      <c r="AC408" s="148" t="s">
        <v>3116</v>
      </c>
    </row>
    <row r="409" spans="26:29" ht="15.75">
      <c r="Z409" s="14" t="s">
        <v>823</v>
      </c>
      <c r="AB409" s="147">
        <v>2712</v>
      </c>
      <c r="AC409" s="148" t="s">
        <v>2367</v>
      </c>
    </row>
    <row r="410" spans="26:29" ht="15.75">
      <c r="Z410" s="14" t="s">
        <v>824</v>
      </c>
      <c r="AB410" s="147">
        <v>2713</v>
      </c>
      <c r="AC410" s="148" t="s">
        <v>880</v>
      </c>
    </row>
    <row r="411" spans="26:29" ht="15.75">
      <c r="Z411" s="14" t="s">
        <v>825</v>
      </c>
      <c r="AB411" s="147">
        <v>2721</v>
      </c>
      <c r="AC411" s="148" t="s">
        <v>2582</v>
      </c>
    </row>
    <row r="412" spans="26:29" ht="15.75">
      <c r="Z412" s="14" t="s">
        <v>826</v>
      </c>
      <c r="AB412" s="147">
        <v>2723</v>
      </c>
      <c r="AC412" s="148" t="s">
        <v>2365</v>
      </c>
    </row>
    <row r="413" spans="26:29" ht="15.75">
      <c r="Z413" s="14" t="s">
        <v>827</v>
      </c>
      <c r="AB413" s="147">
        <v>2724</v>
      </c>
      <c r="AC413" s="148" t="s">
        <v>3320</v>
      </c>
    </row>
    <row r="414" spans="26:29" ht="15.75">
      <c r="Z414" s="14" t="s">
        <v>828</v>
      </c>
      <c r="AB414" s="147">
        <v>2730</v>
      </c>
      <c r="AC414" s="148" t="s">
        <v>302</v>
      </c>
    </row>
    <row r="415" spans="26:29" ht="15.75">
      <c r="Z415" s="14" t="s">
        <v>829</v>
      </c>
      <c r="AB415" s="147">
        <v>2735</v>
      </c>
      <c r="AC415" s="148" t="s">
        <v>961</v>
      </c>
    </row>
    <row r="416" spans="26:29" ht="15.75">
      <c r="Z416" s="14" t="s">
        <v>830</v>
      </c>
      <c r="AB416" s="147">
        <v>2736</v>
      </c>
      <c r="AC416" s="148" t="s">
        <v>2141</v>
      </c>
    </row>
    <row r="417" spans="26:29" ht="15.75">
      <c r="Z417" s="14" t="s">
        <v>831</v>
      </c>
      <c r="AB417" s="147">
        <v>2737</v>
      </c>
      <c r="AC417" s="148" t="s">
        <v>833</v>
      </c>
    </row>
    <row r="418" spans="26:29" ht="15.75">
      <c r="Z418" s="14" t="s">
        <v>832</v>
      </c>
      <c r="AB418" s="147">
        <v>2738</v>
      </c>
      <c r="AC418" s="148" t="s">
        <v>832</v>
      </c>
    </row>
    <row r="419" spans="26:29" ht="15.75">
      <c r="Z419" s="14" t="s">
        <v>833</v>
      </c>
      <c r="AB419" s="147">
        <v>2740</v>
      </c>
      <c r="AC419" s="148" t="s">
        <v>170</v>
      </c>
    </row>
    <row r="420" spans="26:29" ht="15.75">
      <c r="Z420" s="14" t="s">
        <v>834</v>
      </c>
      <c r="AB420" s="147">
        <v>2745</v>
      </c>
      <c r="AC420" s="148" t="s">
        <v>1876</v>
      </c>
    </row>
    <row r="421" spans="26:29" ht="15.75">
      <c r="Z421" s="14" t="s">
        <v>835</v>
      </c>
      <c r="AB421" s="147">
        <v>2746</v>
      </c>
      <c r="AC421" s="148" t="s">
        <v>1562</v>
      </c>
    </row>
    <row r="422" spans="26:29" ht="15.75">
      <c r="Z422" s="14" t="s">
        <v>836</v>
      </c>
      <c r="AB422" s="147">
        <v>2747</v>
      </c>
      <c r="AC422" s="148" t="s">
        <v>3294</v>
      </c>
    </row>
    <row r="423" spans="26:29" ht="15.75">
      <c r="Z423" s="14" t="s">
        <v>837</v>
      </c>
      <c r="AB423" s="147">
        <v>2750</v>
      </c>
      <c r="AC423" s="148" t="s">
        <v>2257</v>
      </c>
    </row>
    <row r="424" spans="26:29" ht="15.75">
      <c r="Z424" s="14" t="s">
        <v>838</v>
      </c>
      <c r="AB424" s="147">
        <v>2755</v>
      </c>
      <c r="AC424" s="148" t="s">
        <v>1824</v>
      </c>
    </row>
    <row r="425" spans="26:29" ht="15.75">
      <c r="Z425" s="14" t="s">
        <v>839</v>
      </c>
      <c r="AB425" s="147">
        <v>2760</v>
      </c>
      <c r="AC425" s="148" t="s">
        <v>2247</v>
      </c>
    </row>
    <row r="426" spans="26:29" ht="15.75">
      <c r="Z426" s="14" t="s">
        <v>840</v>
      </c>
      <c r="AB426" s="147">
        <v>2764</v>
      </c>
      <c r="AC426" s="148" t="s">
        <v>3111</v>
      </c>
    </row>
    <row r="427" spans="26:29" ht="15.75">
      <c r="Z427" s="14" t="s">
        <v>841</v>
      </c>
      <c r="AB427" s="147">
        <v>2765</v>
      </c>
      <c r="AC427" s="148" t="s">
        <v>1150</v>
      </c>
    </row>
    <row r="428" spans="26:29" ht="15.75">
      <c r="Z428" s="14" t="s">
        <v>842</v>
      </c>
      <c r="AB428" s="147">
        <v>2766</v>
      </c>
      <c r="AC428" s="148" t="s">
        <v>3115</v>
      </c>
    </row>
    <row r="429" spans="26:29" ht="15.75">
      <c r="Z429" s="14" t="s">
        <v>843</v>
      </c>
      <c r="AB429" s="147">
        <v>2767</v>
      </c>
      <c r="AC429" s="148" t="s">
        <v>3112</v>
      </c>
    </row>
    <row r="430" spans="26:29" ht="15.75">
      <c r="Z430" s="14" t="s">
        <v>844</v>
      </c>
      <c r="AB430" s="147">
        <v>2768</v>
      </c>
      <c r="AC430" s="148" t="s">
        <v>3330</v>
      </c>
    </row>
    <row r="431" spans="26:29" ht="15.75">
      <c r="Z431" s="14" t="s">
        <v>845</v>
      </c>
      <c r="AB431" s="147">
        <v>2769</v>
      </c>
      <c r="AC431" s="148" t="s">
        <v>3117</v>
      </c>
    </row>
    <row r="432" spans="26:29" ht="15.75">
      <c r="Z432" s="14" t="s">
        <v>846</v>
      </c>
      <c r="AB432" s="147">
        <v>2800</v>
      </c>
      <c r="AC432" s="148" t="s">
        <v>3148</v>
      </c>
    </row>
    <row r="433" spans="26:29" ht="15.75">
      <c r="Z433" s="14" t="s">
        <v>847</v>
      </c>
      <c r="AB433" s="147">
        <v>2821</v>
      </c>
      <c r="AC433" s="148" t="s">
        <v>1319</v>
      </c>
    </row>
    <row r="434" spans="26:29" ht="15.75">
      <c r="Z434" s="14" t="s">
        <v>848</v>
      </c>
      <c r="AB434" s="147">
        <v>2822</v>
      </c>
      <c r="AC434" s="148" t="s">
        <v>3067</v>
      </c>
    </row>
    <row r="435" spans="26:29" ht="15.75">
      <c r="Z435" s="14" t="s">
        <v>849</v>
      </c>
      <c r="AB435" s="147">
        <v>2823</v>
      </c>
      <c r="AC435" s="148" t="s">
        <v>3448</v>
      </c>
    </row>
    <row r="436" spans="26:29" ht="15.75">
      <c r="Z436" s="14" t="s">
        <v>850</v>
      </c>
      <c r="AB436" s="147">
        <v>2824</v>
      </c>
      <c r="AC436" s="148" t="s">
        <v>3392</v>
      </c>
    </row>
    <row r="437" spans="26:29" ht="15.75">
      <c r="Z437" s="14" t="s">
        <v>851</v>
      </c>
      <c r="AB437" s="147">
        <v>2831</v>
      </c>
      <c r="AC437" s="148" t="s">
        <v>3129</v>
      </c>
    </row>
    <row r="438" spans="26:29" ht="15.75">
      <c r="Z438" s="14" t="s">
        <v>852</v>
      </c>
      <c r="AB438" s="147">
        <v>2832</v>
      </c>
      <c r="AC438" s="148" t="s">
        <v>1425</v>
      </c>
    </row>
    <row r="439" spans="26:29" ht="15.75">
      <c r="Z439" s="14" t="s">
        <v>853</v>
      </c>
      <c r="AB439" s="147">
        <v>2833</v>
      </c>
      <c r="AC439" s="148" t="s">
        <v>3449</v>
      </c>
    </row>
    <row r="440" spans="26:29" ht="15.75">
      <c r="Z440" s="14" t="s">
        <v>854</v>
      </c>
      <c r="AB440" s="147">
        <v>2834</v>
      </c>
      <c r="AC440" s="148" t="s">
        <v>3127</v>
      </c>
    </row>
    <row r="441" spans="26:29" ht="15.75">
      <c r="Z441" s="14" t="s">
        <v>855</v>
      </c>
      <c r="AB441" s="147">
        <v>2835</v>
      </c>
      <c r="AC441" s="148" t="s">
        <v>3147</v>
      </c>
    </row>
    <row r="442" spans="26:29" ht="15.75">
      <c r="Z442" s="14" t="s">
        <v>856</v>
      </c>
      <c r="AB442" s="147">
        <v>2836</v>
      </c>
      <c r="AC442" s="148" t="s">
        <v>527</v>
      </c>
    </row>
    <row r="443" spans="26:29" ht="15.75">
      <c r="Z443" s="14" t="s">
        <v>857</v>
      </c>
      <c r="AB443" s="147">
        <v>2837</v>
      </c>
      <c r="AC443" s="148" t="s">
        <v>3450</v>
      </c>
    </row>
    <row r="444" spans="26:29" ht="15.75">
      <c r="Z444" s="14" t="s">
        <v>858</v>
      </c>
      <c r="AB444" s="147">
        <v>2840</v>
      </c>
      <c r="AC444" s="148" t="s">
        <v>2446</v>
      </c>
    </row>
    <row r="445" spans="26:29" ht="15.75">
      <c r="Z445" s="14" t="s">
        <v>859</v>
      </c>
      <c r="AB445" s="147">
        <v>2851</v>
      </c>
      <c r="AC445" s="148" t="s">
        <v>1870</v>
      </c>
    </row>
    <row r="446" spans="26:29" ht="15.75">
      <c r="Z446" s="14" t="s">
        <v>860</v>
      </c>
      <c r="AB446" s="147">
        <v>2852</v>
      </c>
      <c r="AC446" s="148" t="s">
        <v>1656</v>
      </c>
    </row>
    <row r="447" spans="26:29" ht="15.75">
      <c r="Z447" s="14" t="s">
        <v>861</v>
      </c>
      <c r="AB447" s="147">
        <v>2853</v>
      </c>
      <c r="AC447" s="148" t="s">
        <v>1866</v>
      </c>
    </row>
    <row r="448" spans="26:29" ht="15.75">
      <c r="Z448" s="14" t="s">
        <v>862</v>
      </c>
      <c r="AB448" s="147">
        <v>2854</v>
      </c>
      <c r="AC448" s="148" t="s">
        <v>955</v>
      </c>
    </row>
    <row r="449" spans="26:29" ht="15.75">
      <c r="Z449" s="14" t="s">
        <v>863</v>
      </c>
      <c r="AB449" s="147">
        <v>2855</v>
      </c>
      <c r="AC449" s="148" t="s">
        <v>753</v>
      </c>
    </row>
    <row r="450" spans="26:29" ht="15.75">
      <c r="Z450" s="14" t="s">
        <v>864</v>
      </c>
      <c r="AB450" s="147">
        <v>2856</v>
      </c>
      <c r="AC450" s="148" t="s">
        <v>2926</v>
      </c>
    </row>
    <row r="451" spans="26:29" ht="15.75">
      <c r="Z451" s="14" t="s">
        <v>865</v>
      </c>
      <c r="AB451" s="147">
        <v>2858</v>
      </c>
      <c r="AC451" s="148" t="s">
        <v>865</v>
      </c>
    </row>
    <row r="452" spans="26:29" ht="15.75">
      <c r="Z452" s="14" t="s">
        <v>866</v>
      </c>
      <c r="AB452" s="147">
        <v>2859</v>
      </c>
      <c r="AC452" s="148" t="s">
        <v>3447</v>
      </c>
    </row>
    <row r="453" spans="26:29" ht="15.75">
      <c r="Z453" s="14" t="s">
        <v>867</v>
      </c>
      <c r="AB453" s="147">
        <v>2861</v>
      </c>
      <c r="AC453" s="148" t="s">
        <v>561</v>
      </c>
    </row>
    <row r="454" spans="26:29" ht="15.75">
      <c r="Z454" s="14" t="s">
        <v>868</v>
      </c>
      <c r="AB454" s="147">
        <v>2862</v>
      </c>
      <c r="AC454" s="148" t="s">
        <v>281</v>
      </c>
    </row>
    <row r="455" spans="26:29" ht="15.75">
      <c r="Z455" s="14" t="s">
        <v>869</v>
      </c>
      <c r="AB455" s="147">
        <v>2870</v>
      </c>
      <c r="AC455" s="148" t="s">
        <v>1741</v>
      </c>
    </row>
    <row r="456" spans="26:29" ht="15.75">
      <c r="Z456" s="14" t="s">
        <v>870</v>
      </c>
      <c r="AB456" s="147">
        <v>2879</v>
      </c>
      <c r="AC456" s="148" t="s">
        <v>1741</v>
      </c>
    </row>
    <row r="457" spans="26:29" ht="15.75">
      <c r="Z457" s="14" t="s">
        <v>871</v>
      </c>
      <c r="AB457" s="147">
        <v>2881</v>
      </c>
      <c r="AC457" s="148" t="s">
        <v>478</v>
      </c>
    </row>
    <row r="458" spans="26:29" ht="15.75">
      <c r="Z458" s="14" t="s">
        <v>872</v>
      </c>
      <c r="AB458" s="147">
        <v>2882</v>
      </c>
      <c r="AC458" s="148" t="s">
        <v>1696</v>
      </c>
    </row>
    <row r="459" spans="26:29" ht="15.75">
      <c r="Z459" s="14" t="s">
        <v>873</v>
      </c>
      <c r="AB459" s="147">
        <v>2883</v>
      </c>
      <c r="AC459" s="148" t="s">
        <v>640</v>
      </c>
    </row>
    <row r="460" spans="26:29" ht="15.75">
      <c r="Z460" s="14" t="s">
        <v>874</v>
      </c>
      <c r="AB460" s="147">
        <v>2884</v>
      </c>
      <c r="AC460" s="148" t="s">
        <v>565</v>
      </c>
    </row>
    <row r="461" spans="26:29" ht="15.75">
      <c r="Z461" s="14" t="s">
        <v>875</v>
      </c>
      <c r="AB461" s="147">
        <v>2885</v>
      </c>
      <c r="AC461" s="148" t="s">
        <v>541</v>
      </c>
    </row>
    <row r="462" spans="26:29" ht="15.75">
      <c r="Z462" s="14" t="s">
        <v>876</v>
      </c>
      <c r="AB462" s="147">
        <v>2886</v>
      </c>
      <c r="AC462" s="148" t="s">
        <v>2699</v>
      </c>
    </row>
    <row r="463" spans="26:29" ht="15.75">
      <c r="Z463" s="14" t="s">
        <v>877</v>
      </c>
      <c r="AB463" s="147">
        <v>2887</v>
      </c>
      <c r="AC463" s="148" t="s">
        <v>196</v>
      </c>
    </row>
    <row r="464" spans="26:29" ht="15.75">
      <c r="Z464" s="14" t="s">
        <v>878</v>
      </c>
      <c r="AB464" s="147">
        <v>2888</v>
      </c>
      <c r="AC464" s="148" t="s">
        <v>871</v>
      </c>
    </row>
    <row r="465" spans="26:29" ht="15.75">
      <c r="Z465" s="14" t="s">
        <v>879</v>
      </c>
      <c r="AB465" s="147">
        <v>2889</v>
      </c>
      <c r="AC465" s="148" t="s">
        <v>2892</v>
      </c>
    </row>
    <row r="466" spans="26:29" ht="15.75">
      <c r="Z466" s="14" t="s">
        <v>880</v>
      </c>
      <c r="AB466" s="147">
        <v>2890</v>
      </c>
      <c r="AC466" s="148" t="s">
        <v>3147</v>
      </c>
    </row>
    <row r="467" spans="26:29" ht="15.75">
      <c r="Z467" s="14" t="s">
        <v>881</v>
      </c>
      <c r="AB467" s="147">
        <v>2896</v>
      </c>
      <c r="AC467" s="148" t="s">
        <v>3065</v>
      </c>
    </row>
    <row r="468" spans="26:29" ht="15.75">
      <c r="Z468" s="14" t="s">
        <v>882</v>
      </c>
      <c r="AB468" s="147">
        <v>2897</v>
      </c>
      <c r="AC468" s="148" t="s">
        <v>1055</v>
      </c>
    </row>
    <row r="469" spans="26:29" ht="15.75">
      <c r="Z469" s="14" t="s">
        <v>883</v>
      </c>
      <c r="AB469" s="147">
        <v>2898</v>
      </c>
      <c r="AC469" s="148" t="s">
        <v>1823</v>
      </c>
    </row>
    <row r="470" spans="26:29" ht="15.75">
      <c r="Z470" s="14" t="s">
        <v>884</v>
      </c>
      <c r="AB470" s="147">
        <v>2899</v>
      </c>
      <c r="AC470" s="148" t="s">
        <v>2308</v>
      </c>
    </row>
    <row r="471" spans="26:29" ht="15.75">
      <c r="Z471" s="14" t="s">
        <v>885</v>
      </c>
      <c r="AB471" s="147">
        <v>2900</v>
      </c>
      <c r="AC471" s="148" t="s">
        <v>1831</v>
      </c>
    </row>
    <row r="472" spans="26:29" ht="15.75">
      <c r="Z472" s="14" t="s">
        <v>886</v>
      </c>
      <c r="AB472" s="147">
        <v>2903</v>
      </c>
      <c r="AC472" s="148" t="s">
        <v>1831</v>
      </c>
    </row>
    <row r="473" spans="26:29" ht="15.75">
      <c r="Z473" s="14" t="s">
        <v>887</v>
      </c>
      <c r="AB473" s="147">
        <v>2911</v>
      </c>
      <c r="AC473" s="148" t="s">
        <v>2157</v>
      </c>
    </row>
    <row r="474" spans="26:29" ht="15.75">
      <c r="Z474" s="14" t="s">
        <v>888</v>
      </c>
      <c r="AB474" s="147">
        <v>2921</v>
      </c>
      <c r="AC474" s="148" t="s">
        <v>1831</v>
      </c>
    </row>
    <row r="475" spans="26:29" ht="15.75">
      <c r="Z475" s="14" t="s">
        <v>889</v>
      </c>
      <c r="AB475" s="147">
        <v>2931</v>
      </c>
      <c r="AC475" s="148" t="s">
        <v>321</v>
      </c>
    </row>
    <row r="476" spans="26:29" ht="15.75">
      <c r="Z476" s="14" t="s">
        <v>890</v>
      </c>
      <c r="AB476" s="147">
        <v>2941</v>
      </c>
      <c r="AC476" s="148" t="s">
        <v>180</v>
      </c>
    </row>
    <row r="477" spans="26:29" ht="15.75">
      <c r="Z477" s="14" t="s">
        <v>891</v>
      </c>
      <c r="AB477" s="147">
        <v>2942</v>
      </c>
      <c r="AC477" s="148" t="s">
        <v>2240</v>
      </c>
    </row>
    <row r="478" spans="26:29" ht="15.75">
      <c r="Z478" s="14" t="s">
        <v>892</v>
      </c>
      <c r="AB478" s="147">
        <v>2943</v>
      </c>
      <c r="AC478" s="148" t="s">
        <v>498</v>
      </c>
    </row>
    <row r="479" spans="26:29" ht="15.75">
      <c r="Z479" s="14" t="s">
        <v>893</v>
      </c>
      <c r="AB479" s="147">
        <v>2943</v>
      </c>
      <c r="AC479" s="148" t="s">
        <v>3131</v>
      </c>
    </row>
    <row r="480" spans="26:29" ht="15.75">
      <c r="Z480" s="14" t="s">
        <v>894</v>
      </c>
      <c r="AB480" s="147">
        <v>2944</v>
      </c>
      <c r="AC480" s="148" t="s">
        <v>619</v>
      </c>
    </row>
    <row r="481" spans="26:29" ht="15.75">
      <c r="Z481" s="14" t="s">
        <v>895</v>
      </c>
      <c r="AB481" s="147">
        <v>2945</v>
      </c>
      <c r="AC481" s="148" t="s">
        <v>3131</v>
      </c>
    </row>
    <row r="482" spans="26:29" ht="15.75">
      <c r="Z482" s="14" t="s">
        <v>896</v>
      </c>
      <c r="AB482" s="147">
        <v>2946</v>
      </c>
      <c r="AC482" s="148" t="s">
        <v>889</v>
      </c>
    </row>
    <row r="483" spans="26:29" ht="15.75">
      <c r="Z483" s="14" t="s">
        <v>897</v>
      </c>
      <c r="AB483" s="147">
        <v>2947</v>
      </c>
      <c r="AC483" s="148" t="s">
        <v>1137</v>
      </c>
    </row>
    <row r="484" spans="26:29" ht="15.75">
      <c r="Z484" s="14" t="s">
        <v>898</v>
      </c>
      <c r="AB484" s="147">
        <v>2948</v>
      </c>
      <c r="AC484" s="148" t="s">
        <v>1767</v>
      </c>
    </row>
    <row r="485" spans="26:29" ht="15.75">
      <c r="Z485" s="14" t="s">
        <v>899</v>
      </c>
      <c r="AB485" s="147">
        <v>2949</v>
      </c>
      <c r="AC485" s="148" t="s">
        <v>879</v>
      </c>
    </row>
    <row r="486" spans="26:29" ht="15.75">
      <c r="Z486" s="14" t="s">
        <v>900</v>
      </c>
      <c r="AB486" s="147">
        <v>3000</v>
      </c>
      <c r="AC486" s="148" t="s">
        <v>1394</v>
      </c>
    </row>
    <row r="487" spans="26:29" ht="15.75">
      <c r="Z487" s="14" t="s">
        <v>901</v>
      </c>
      <c r="AB487" s="147">
        <v>3009</v>
      </c>
      <c r="AC487" s="148" t="s">
        <v>1694</v>
      </c>
    </row>
    <row r="488" spans="26:29" ht="15.75">
      <c r="Z488" s="14" t="s">
        <v>902</v>
      </c>
      <c r="AB488" s="147">
        <v>3011</v>
      </c>
      <c r="AC488" s="148" t="s">
        <v>1424</v>
      </c>
    </row>
    <row r="489" spans="26:29" ht="15.75">
      <c r="Z489" s="14" t="s">
        <v>903</v>
      </c>
      <c r="AB489" s="147">
        <v>3012</v>
      </c>
      <c r="AC489" s="148" t="s">
        <v>2255</v>
      </c>
    </row>
    <row r="490" spans="26:29" ht="15.75">
      <c r="Z490" s="14" t="s">
        <v>904</v>
      </c>
      <c r="AB490" s="147">
        <v>3013</v>
      </c>
      <c r="AC490" s="148" t="s">
        <v>1067</v>
      </c>
    </row>
    <row r="491" spans="26:29" ht="15.75">
      <c r="Z491" s="14" t="s">
        <v>905</v>
      </c>
      <c r="AB491" s="147">
        <v>3014</v>
      </c>
      <c r="AC491" s="148" t="s">
        <v>1473</v>
      </c>
    </row>
    <row r="492" spans="26:29" ht="15.75">
      <c r="Z492" s="14" t="s">
        <v>906</v>
      </c>
      <c r="AB492" s="147">
        <v>3015</v>
      </c>
      <c r="AC492" s="148" t="s">
        <v>857</v>
      </c>
    </row>
    <row r="493" spans="26:29" ht="15.75">
      <c r="Z493" s="14" t="s">
        <v>907</v>
      </c>
      <c r="AB493" s="147">
        <v>3016</v>
      </c>
      <c r="AC493" s="148" t="s">
        <v>755</v>
      </c>
    </row>
    <row r="494" spans="26:29" ht="15.75">
      <c r="Z494" s="14" t="s">
        <v>908</v>
      </c>
      <c r="AB494" s="147">
        <v>3021</v>
      </c>
      <c r="AC494" s="148" t="s">
        <v>1982</v>
      </c>
    </row>
    <row r="495" spans="26:29" ht="15.75">
      <c r="Z495" s="14" t="s">
        <v>909</v>
      </c>
      <c r="AB495" s="147">
        <v>3022</v>
      </c>
      <c r="AC495" s="148" t="s">
        <v>1982</v>
      </c>
    </row>
    <row r="496" spans="26:29" ht="15.75">
      <c r="Z496" s="14" t="s">
        <v>910</v>
      </c>
      <c r="AB496" s="147">
        <v>3023</v>
      </c>
      <c r="AC496" s="148" t="s">
        <v>2574</v>
      </c>
    </row>
    <row r="497" spans="26:29" ht="15.75">
      <c r="Z497" s="14" t="s">
        <v>911</v>
      </c>
      <c r="AB497" s="147">
        <v>3024</v>
      </c>
      <c r="AC497" s="148" t="s">
        <v>1982</v>
      </c>
    </row>
    <row r="498" spans="26:29" ht="15.75">
      <c r="Z498" s="14" t="s">
        <v>912</v>
      </c>
      <c r="AB498" s="147">
        <v>3031</v>
      </c>
      <c r="AC498" s="148" t="s">
        <v>3493</v>
      </c>
    </row>
    <row r="499" spans="26:29" ht="15.75">
      <c r="Z499" s="14" t="s">
        <v>913</v>
      </c>
      <c r="AB499" s="147">
        <v>3032</v>
      </c>
      <c r="AC499" s="148" t="s">
        <v>439</v>
      </c>
    </row>
    <row r="500" spans="26:29" ht="15.75">
      <c r="Z500" s="14" t="s">
        <v>914</v>
      </c>
      <c r="AB500" s="147">
        <v>3033</v>
      </c>
      <c r="AC500" s="148" t="s">
        <v>2733</v>
      </c>
    </row>
    <row r="501" spans="26:29" ht="15.75">
      <c r="Z501" s="14" t="s">
        <v>915</v>
      </c>
      <c r="AB501" s="147">
        <v>3034</v>
      </c>
      <c r="AC501" s="148" t="s">
        <v>3089</v>
      </c>
    </row>
    <row r="502" spans="26:29" ht="15.75">
      <c r="Z502" s="14" t="s">
        <v>916</v>
      </c>
      <c r="AB502" s="147">
        <v>3035</v>
      </c>
      <c r="AC502" s="148" t="s">
        <v>1331</v>
      </c>
    </row>
    <row r="503" spans="26:29" ht="15.75">
      <c r="Z503" s="14" t="s">
        <v>917</v>
      </c>
      <c r="AB503" s="147">
        <v>3036</v>
      </c>
      <c r="AC503" s="148" t="s">
        <v>1333</v>
      </c>
    </row>
    <row r="504" spans="26:29" ht="15.75">
      <c r="Z504" s="14" t="s">
        <v>918</v>
      </c>
      <c r="AB504" s="147">
        <v>3041</v>
      </c>
      <c r="AC504" s="148" t="s">
        <v>1410</v>
      </c>
    </row>
    <row r="505" spans="26:29" ht="15.75">
      <c r="Z505" s="14" t="s">
        <v>919</v>
      </c>
      <c r="AB505" s="147">
        <v>3042</v>
      </c>
      <c r="AC505" s="148" t="s">
        <v>2503</v>
      </c>
    </row>
    <row r="506" spans="26:29" ht="15.75">
      <c r="Z506" s="14" t="s">
        <v>920</v>
      </c>
      <c r="AB506" s="147">
        <v>3043</v>
      </c>
      <c r="AC506" s="148" t="s">
        <v>1091</v>
      </c>
    </row>
    <row r="507" spans="26:29" ht="15.75">
      <c r="Z507" s="14" t="s">
        <v>921</v>
      </c>
      <c r="AB507" s="147">
        <v>3044</v>
      </c>
      <c r="AC507" s="148" t="s">
        <v>3058</v>
      </c>
    </row>
    <row r="508" spans="26:29" ht="15.75">
      <c r="Z508" s="14" t="s">
        <v>922</v>
      </c>
      <c r="AB508" s="147">
        <v>3045</v>
      </c>
      <c r="AC508" s="148" t="s">
        <v>683</v>
      </c>
    </row>
    <row r="509" spans="26:29" ht="15.75">
      <c r="Z509" s="14" t="s">
        <v>923</v>
      </c>
      <c r="AB509" s="147">
        <v>3046</v>
      </c>
      <c r="AC509" s="148" t="s">
        <v>1736</v>
      </c>
    </row>
    <row r="510" spans="26:29" ht="15.75">
      <c r="Z510" s="14" t="s">
        <v>924</v>
      </c>
      <c r="AB510" s="147">
        <v>3047</v>
      </c>
      <c r="AC510" s="148" t="s">
        <v>813</v>
      </c>
    </row>
    <row r="511" spans="26:29" ht="15.75">
      <c r="Z511" s="14" t="s">
        <v>925</v>
      </c>
      <c r="AB511" s="147">
        <v>3051</v>
      </c>
      <c r="AC511" s="148" t="s">
        <v>2955</v>
      </c>
    </row>
    <row r="512" spans="26:29" ht="15.75">
      <c r="Z512" s="14" t="s">
        <v>926</v>
      </c>
      <c r="AB512" s="147">
        <v>3052</v>
      </c>
      <c r="AC512" s="148" t="s">
        <v>874</v>
      </c>
    </row>
    <row r="513" spans="26:29" ht="15.75">
      <c r="Z513" s="14" t="s">
        <v>927</v>
      </c>
      <c r="AB513" s="147">
        <v>3053</v>
      </c>
      <c r="AC513" s="148" t="s">
        <v>1068</v>
      </c>
    </row>
    <row r="514" spans="26:29" ht="15.75">
      <c r="Z514" s="14" t="s">
        <v>928</v>
      </c>
      <c r="AB514" s="147">
        <v>3053</v>
      </c>
      <c r="AC514" s="148" t="s">
        <v>1855</v>
      </c>
    </row>
    <row r="515" spans="26:29" ht="15.75">
      <c r="Z515" s="14" t="s">
        <v>929</v>
      </c>
      <c r="AB515" s="147">
        <v>3060</v>
      </c>
      <c r="AC515" s="148" t="s">
        <v>2527</v>
      </c>
    </row>
    <row r="516" spans="26:29" ht="15.75">
      <c r="Z516" s="14" t="s">
        <v>930</v>
      </c>
      <c r="AB516" s="147">
        <v>3063</v>
      </c>
      <c r="AC516" s="148" t="s">
        <v>1571</v>
      </c>
    </row>
    <row r="517" spans="26:29" ht="15.75">
      <c r="Z517" s="14" t="s">
        <v>931</v>
      </c>
      <c r="AB517" s="147">
        <v>3064</v>
      </c>
      <c r="AC517" s="148" t="s">
        <v>3088</v>
      </c>
    </row>
    <row r="518" spans="26:29" ht="15.75">
      <c r="Z518" s="14" t="s">
        <v>932</v>
      </c>
      <c r="AB518" s="147">
        <v>3065</v>
      </c>
      <c r="AC518" s="148" t="s">
        <v>2527</v>
      </c>
    </row>
    <row r="519" spans="26:29" ht="15.75">
      <c r="Z519" s="14" t="s">
        <v>933</v>
      </c>
      <c r="AB519" s="147">
        <v>3066</v>
      </c>
      <c r="AC519" s="148" t="s">
        <v>899</v>
      </c>
    </row>
    <row r="520" spans="26:29" ht="15.75">
      <c r="Z520" s="14" t="s">
        <v>934</v>
      </c>
      <c r="AB520" s="147">
        <v>3066</v>
      </c>
      <c r="AC520" s="148" t="s">
        <v>754</v>
      </c>
    </row>
    <row r="521" spans="26:29" ht="15.75">
      <c r="Z521" s="14" t="s">
        <v>935</v>
      </c>
      <c r="AB521" s="147">
        <v>3066</v>
      </c>
      <c r="AC521" s="148" t="s">
        <v>1914</v>
      </c>
    </row>
    <row r="522" spans="26:29" ht="15.75">
      <c r="Z522" s="14" t="s">
        <v>936</v>
      </c>
      <c r="AB522" s="147">
        <v>3067</v>
      </c>
      <c r="AC522" s="148" t="s">
        <v>1188</v>
      </c>
    </row>
    <row r="523" spans="26:29" ht="15.75">
      <c r="Z523" s="14" t="s">
        <v>937</v>
      </c>
      <c r="AB523" s="147">
        <v>3067</v>
      </c>
      <c r="AC523" s="148" t="s">
        <v>1253</v>
      </c>
    </row>
    <row r="524" spans="26:29" ht="15.75">
      <c r="Z524" s="14" t="s">
        <v>938</v>
      </c>
      <c r="AB524" s="147">
        <v>3068</v>
      </c>
      <c r="AC524" s="148" t="s">
        <v>2074</v>
      </c>
    </row>
    <row r="525" spans="26:29" ht="15.75">
      <c r="Z525" s="14" t="s">
        <v>939</v>
      </c>
      <c r="AB525" s="147">
        <v>3069</v>
      </c>
      <c r="AC525" s="148" t="s">
        <v>398</v>
      </c>
    </row>
    <row r="526" spans="26:29" ht="15.75">
      <c r="Z526" s="14" t="s">
        <v>940</v>
      </c>
      <c r="AB526" s="147">
        <v>3070</v>
      </c>
      <c r="AC526" s="148" t="s">
        <v>648</v>
      </c>
    </row>
    <row r="527" spans="26:29" ht="15.75">
      <c r="Z527" s="14" t="s">
        <v>941</v>
      </c>
      <c r="AB527" s="147">
        <v>3071</v>
      </c>
      <c r="AC527" s="148" t="s">
        <v>648</v>
      </c>
    </row>
    <row r="528" spans="26:29" ht="15.75">
      <c r="Z528" s="14" t="s">
        <v>942</v>
      </c>
      <c r="AB528" s="147">
        <v>3073</v>
      </c>
      <c r="AC528" s="148" t="s">
        <v>3122</v>
      </c>
    </row>
    <row r="529" spans="26:29" ht="15.75">
      <c r="Z529" s="14" t="s">
        <v>943</v>
      </c>
      <c r="AB529" s="147">
        <v>3074</v>
      </c>
      <c r="AC529" s="148" t="s">
        <v>2771</v>
      </c>
    </row>
    <row r="530" spans="26:29" ht="15.75">
      <c r="Z530" s="14" t="s">
        <v>944</v>
      </c>
      <c r="AB530" s="147">
        <v>3075</v>
      </c>
      <c r="AC530" s="148" t="s">
        <v>2213</v>
      </c>
    </row>
    <row r="531" spans="26:29" ht="15.75">
      <c r="Z531" s="14" t="s">
        <v>945</v>
      </c>
      <c r="AB531" s="147">
        <v>3075</v>
      </c>
      <c r="AC531" s="148" t="s">
        <v>1740</v>
      </c>
    </row>
    <row r="532" spans="26:29" ht="15.75">
      <c r="Z532" s="15" t="s">
        <v>946</v>
      </c>
      <c r="AB532" s="147">
        <v>3075</v>
      </c>
      <c r="AC532" s="148" t="s">
        <v>2051</v>
      </c>
    </row>
    <row r="533" spans="26:29" ht="15.75">
      <c r="Z533" s="14" t="s">
        <v>947</v>
      </c>
      <c r="AB533" s="147">
        <v>3077</v>
      </c>
      <c r="AC533" s="148" t="s">
        <v>2076</v>
      </c>
    </row>
    <row r="534" spans="26:29" ht="15.75">
      <c r="Z534" s="14" t="s">
        <v>948</v>
      </c>
      <c r="AB534" s="147">
        <v>3078</v>
      </c>
      <c r="AC534" s="148" t="s">
        <v>648</v>
      </c>
    </row>
    <row r="535" spans="26:29" ht="15.75">
      <c r="Z535" s="14" t="s">
        <v>949</v>
      </c>
      <c r="AB535" s="147">
        <v>3082</v>
      </c>
      <c r="AC535" s="148" t="s">
        <v>2527</v>
      </c>
    </row>
    <row r="536" spans="26:29" ht="15.75">
      <c r="Z536" s="14" t="s">
        <v>950</v>
      </c>
      <c r="AB536" s="147">
        <v>3100</v>
      </c>
      <c r="AC536" s="148" t="s">
        <v>2766</v>
      </c>
    </row>
    <row r="537" spans="26:29" ht="15.75">
      <c r="Z537" s="14" t="s">
        <v>951</v>
      </c>
      <c r="AB537" s="147">
        <v>3102</v>
      </c>
      <c r="AC537" s="148" t="s">
        <v>2766</v>
      </c>
    </row>
    <row r="538" spans="26:29" ht="15.75">
      <c r="Z538" s="14" t="s">
        <v>952</v>
      </c>
      <c r="AB538" s="147">
        <v>3104</v>
      </c>
      <c r="AC538" s="148" t="s">
        <v>2766</v>
      </c>
    </row>
    <row r="539" spans="26:29" ht="15.75">
      <c r="Z539" s="14" t="s">
        <v>953</v>
      </c>
      <c r="AB539" s="147">
        <v>3109</v>
      </c>
      <c r="AC539" s="148" t="s">
        <v>2766</v>
      </c>
    </row>
    <row r="540" spans="26:29" ht="15.75">
      <c r="Z540" s="14" t="s">
        <v>954</v>
      </c>
      <c r="AB540" s="147">
        <v>3121</v>
      </c>
      <c r="AC540" s="148" t="s">
        <v>2871</v>
      </c>
    </row>
    <row r="541" spans="26:29" ht="15.75">
      <c r="Z541" s="14" t="s">
        <v>955</v>
      </c>
      <c r="AB541" s="147">
        <v>3123</v>
      </c>
      <c r="AC541" s="148" t="s">
        <v>835</v>
      </c>
    </row>
    <row r="542" spans="26:29" ht="15.75">
      <c r="Z542" s="14" t="s">
        <v>956</v>
      </c>
      <c r="AB542" s="147">
        <v>3124</v>
      </c>
      <c r="AC542" s="148" t="s">
        <v>3489</v>
      </c>
    </row>
    <row r="543" spans="26:29" ht="15.75">
      <c r="Z543" s="14" t="s">
        <v>957</v>
      </c>
      <c r="AB543" s="147">
        <v>3125</v>
      </c>
      <c r="AC543" s="148" t="s">
        <v>3050</v>
      </c>
    </row>
    <row r="544" spans="26:29" ht="15.75">
      <c r="Z544" s="14" t="s">
        <v>958</v>
      </c>
      <c r="AB544" s="147">
        <v>3126</v>
      </c>
      <c r="AC544" s="148" t="s">
        <v>638</v>
      </c>
    </row>
    <row r="545" spans="26:29" ht="15.75">
      <c r="Z545" s="14" t="s">
        <v>959</v>
      </c>
      <c r="AB545" s="147">
        <v>3127</v>
      </c>
      <c r="AC545" s="148" t="s">
        <v>1651</v>
      </c>
    </row>
    <row r="546" spans="26:29" ht="15.75">
      <c r="Z546" s="14" t="s">
        <v>960</v>
      </c>
      <c r="AB546" s="147">
        <v>3128</v>
      </c>
      <c r="AC546" s="148" t="s">
        <v>3480</v>
      </c>
    </row>
    <row r="547" spans="26:29" ht="15.75">
      <c r="Z547" s="14" t="s">
        <v>961</v>
      </c>
      <c r="AB547" s="147">
        <v>3129</v>
      </c>
      <c r="AC547" s="148" t="s">
        <v>1985</v>
      </c>
    </row>
    <row r="548" spans="26:29" ht="15.75">
      <c r="Z548" s="14" t="s">
        <v>962</v>
      </c>
      <c r="AB548" s="147">
        <v>3129</v>
      </c>
      <c r="AC548" s="148" t="s">
        <v>2249</v>
      </c>
    </row>
    <row r="549" spans="26:29" ht="15.75">
      <c r="Z549" s="14" t="s">
        <v>963</v>
      </c>
      <c r="AB549" s="147">
        <v>3131</v>
      </c>
      <c r="AC549" s="148" t="s">
        <v>2882</v>
      </c>
    </row>
    <row r="550" spans="26:29" ht="15.75">
      <c r="Z550" s="14" t="s">
        <v>964</v>
      </c>
      <c r="AB550" s="147">
        <v>3132</v>
      </c>
      <c r="AC550" s="148" t="s">
        <v>2352</v>
      </c>
    </row>
    <row r="551" spans="26:29" ht="15.75">
      <c r="Z551" s="14" t="s">
        <v>965</v>
      </c>
      <c r="AB551" s="147">
        <v>3133</v>
      </c>
      <c r="AC551" s="148" t="s">
        <v>2008</v>
      </c>
    </row>
    <row r="552" spans="26:29" ht="15.75">
      <c r="Z552" s="14" t="s">
        <v>966</v>
      </c>
      <c r="AB552" s="147">
        <v>3134</v>
      </c>
      <c r="AC552" s="148" t="s">
        <v>2581</v>
      </c>
    </row>
    <row r="553" spans="26:29" ht="15.75">
      <c r="Z553" s="15" t="s">
        <v>967</v>
      </c>
      <c r="AB553" s="147">
        <v>3135</v>
      </c>
      <c r="AC553" s="148" t="s">
        <v>2970</v>
      </c>
    </row>
    <row r="554" spans="26:29" ht="15.75">
      <c r="Z554" s="14" t="s">
        <v>968</v>
      </c>
      <c r="AB554" s="147">
        <v>3136</v>
      </c>
      <c r="AC554" s="148" t="s">
        <v>1138</v>
      </c>
    </row>
    <row r="555" spans="26:29" ht="15.75">
      <c r="Z555" s="14" t="s">
        <v>969</v>
      </c>
      <c r="AB555" s="147">
        <v>3137</v>
      </c>
      <c r="AC555" s="148" t="s">
        <v>1627</v>
      </c>
    </row>
    <row r="556" spans="26:29" ht="15.75">
      <c r="Z556" s="14" t="s">
        <v>970</v>
      </c>
      <c r="AB556" s="147">
        <v>3138</v>
      </c>
      <c r="AC556" s="148" t="s">
        <v>1515</v>
      </c>
    </row>
    <row r="557" spans="26:29" ht="15.75">
      <c r="Z557" s="14" t="s">
        <v>971</v>
      </c>
      <c r="AB557" s="147">
        <v>3141</v>
      </c>
      <c r="AC557" s="148" t="s">
        <v>2766</v>
      </c>
    </row>
    <row r="558" spans="26:29" ht="15.75">
      <c r="Z558" s="14" t="s">
        <v>972</v>
      </c>
      <c r="AB558" s="147">
        <v>3142</v>
      </c>
      <c r="AC558" s="148" t="s">
        <v>2072</v>
      </c>
    </row>
    <row r="559" spans="26:29" ht="15.75">
      <c r="Z559" s="14" t="s">
        <v>973</v>
      </c>
      <c r="AB559" s="147">
        <v>3143</v>
      </c>
      <c r="AC559" s="148" t="s">
        <v>2071</v>
      </c>
    </row>
    <row r="560" spans="26:29" ht="15.75">
      <c r="Z560" s="14" t="s">
        <v>974</v>
      </c>
      <c r="AB560" s="147">
        <v>3144</v>
      </c>
      <c r="AC560" s="147" t="s">
        <v>2071</v>
      </c>
    </row>
    <row r="561" spans="26:29" ht="15.75">
      <c r="Z561" s="14" t="s">
        <v>975</v>
      </c>
      <c r="AB561" s="147">
        <v>3145</v>
      </c>
      <c r="AC561" s="148" t="s">
        <v>2075</v>
      </c>
    </row>
    <row r="562" spans="26:29" ht="15.75">
      <c r="Z562" s="14" t="s">
        <v>976</v>
      </c>
      <c r="AB562" s="147">
        <v>3146</v>
      </c>
      <c r="AC562" s="148" t="s">
        <v>2075</v>
      </c>
    </row>
    <row r="563" spans="26:29" ht="15.75">
      <c r="Z563" s="14" t="s">
        <v>977</v>
      </c>
      <c r="AB563" s="147">
        <v>3147</v>
      </c>
      <c r="AC563" s="147" t="s">
        <v>1651</v>
      </c>
    </row>
    <row r="564" spans="26:29" ht="15.75">
      <c r="Z564" s="14" t="s">
        <v>978</v>
      </c>
      <c r="AB564" s="147">
        <v>3151</v>
      </c>
      <c r="AC564" s="148" t="s">
        <v>2686</v>
      </c>
    </row>
    <row r="565" spans="26:29" ht="15.75">
      <c r="Z565" s="14" t="s">
        <v>979</v>
      </c>
      <c r="AB565" s="147">
        <v>3152</v>
      </c>
      <c r="AC565" s="148" t="s">
        <v>2344</v>
      </c>
    </row>
    <row r="566" spans="26:29" ht="15.75">
      <c r="Z566" s="14" t="s">
        <v>980</v>
      </c>
      <c r="AB566" s="147">
        <v>3153</v>
      </c>
      <c r="AC566" s="148" t="s">
        <v>1010</v>
      </c>
    </row>
    <row r="567" spans="26:29" ht="15.75">
      <c r="Z567" s="14" t="s">
        <v>981</v>
      </c>
      <c r="AB567" s="147">
        <v>3154</v>
      </c>
      <c r="AC567" s="148" t="s">
        <v>3082</v>
      </c>
    </row>
    <row r="568" spans="26:29" ht="15.75">
      <c r="Z568" s="14" t="s">
        <v>982</v>
      </c>
      <c r="AB568" s="147">
        <v>3155</v>
      </c>
      <c r="AC568" s="148" t="s">
        <v>2070</v>
      </c>
    </row>
    <row r="569" spans="26:29" ht="15.75">
      <c r="Z569" s="14" t="s">
        <v>983</v>
      </c>
      <c r="AB569" s="147">
        <v>3161</v>
      </c>
      <c r="AC569" s="148" t="s">
        <v>1763</v>
      </c>
    </row>
    <row r="570" spans="26:29" ht="15.75">
      <c r="Z570" s="14" t="s">
        <v>984</v>
      </c>
      <c r="AB570" s="147">
        <v>3162</v>
      </c>
      <c r="AC570" s="148" t="s">
        <v>2741</v>
      </c>
    </row>
    <row r="571" spans="26:29" ht="15.75">
      <c r="Z571" s="14" t="s">
        <v>985</v>
      </c>
      <c r="AB571" s="147">
        <v>3163</v>
      </c>
      <c r="AC571" s="148" t="s">
        <v>1630</v>
      </c>
    </row>
    <row r="572" spans="26:29" ht="15.75">
      <c r="Z572" s="14" t="s">
        <v>986</v>
      </c>
      <c r="AB572" s="147">
        <v>3163</v>
      </c>
      <c r="AC572" s="148" t="s">
        <v>2934</v>
      </c>
    </row>
    <row r="573" spans="26:29" ht="15.75">
      <c r="Z573" s="14" t="s">
        <v>987</v>
      </c>
      <c r="AB573" s="147">
        <v>3165</v>
      </c>
      <c r="AC573" s="148" t="s">
        <v>1106</v>
      </c>
    </row>
    <row r="574" spans="26:29" ht="15.75">
      <c r="Z574" s="14" t="s">
        <v>988</v>
      </c>
      <c r="AB574" s="147">
        <v>3170</v>
      </c>
      <c r="AC574" s="148" t="s">
        <v>2969</v>
      </c>
    </row>
    <row r="575" spans="26:29" ht="15.75">
      <c r="Z575" s="14" t="s">
        <v>989</v>
      </c>
      <c r="AB575" s="147">
        <v>3175</v>
      </c>
      <c r="AC575" s="148" t="s">
        <v>2262</v>
      </c>
    </row>
    <row r="576" spans="26:29" ht="15.75">
      <c r="Z576" s="14" t="s">
        <v>990</v>
      </c>
      <c r="AB576" s="147">
        <v>3176</v>
      </c>
      <c r="AC576" s="148" t="s">
        <v>1464</v>
      </c>
    </row>
    <row r="577" spans="26:29" ht="15.75">
      <c r="Z577" s="14" t="s">
        <v>991</v>
      </c>
      <c r="AB577" s="147">
        <v>3177</v>
      </c>
      <c r="AC577" s="148" t="s">
        <v>2721</v>
      </c>
    </row>
    <row r="578" spans="26:29" ht="15.75">
      <c r="Z578" s="14" t="s">
        <v>992</v>
      </c>
      <c r="AB578" s="147">
        <v>3178</v>
      </c>
      <c r="AC578" s="148" t="s">
        <v>3399</v>
      </c>
    </row>
    <row r="579" spans="26:29" ht="15.75">
      <c r="Z579" s="14" t="s">
        <v>993</v>
      </c>
      <c r="AB579" s="147">
        <v>3179</v>
      </c>
      <c r="AC579" s="148" t="s">
        <v>2354</v>
      </c>
    </row>
    <row r="580" spans="26:29" ht="15.75">
      <c r="Z580" s="14" t="s">
        <v>994</v>
      </c>
      <c r="AB580" s="147">
        <v>3181</v>
      </c>
      <c r="AC580" s="148" t="s">
        <v>1626</v>
      </c>
    </row>
    <row r="581" spans="26:29" ht="15.75">
      <c r="Z581" s="14" t="s">
        <v>995</v>
      </c>
      <c r="AB581" s="147">
        <v>3182</v>
      </c>
      <c r="AC581" s="148" t="s">
        <v>1629</v>
      </c>
    </row>
    <row r="582" spans="26:29" ht="15.75">
      <c r="Z582" s="14" t="s">
        <v>996</v>
      </c>
      <c r="AB582" s="147">
        <v>3183</v>
      </c>
      <c r="AC582" s="148" t="s">
        <v>1628</v>
      </c>
    </row>
    <row r="583" spans="26:29" ht="15.75">
      <c r="Z583" s="14" t="s">
        <v>997</v>
      </c>
      <c r="AB583" s="147">
        <v>3184</v>
      </c>
      <c r="AC583" s="148" t="s">
        <v>2137</v>
      </c>
    </row>
    <row r="584" spans="26:29" ht="15.75">
      <c r="Z584" s="14" t="s">
        <v>998</v>
      </c>
      <c r="AB584" s="147">
        <v>3185</v>
      </c>
      <c r="AC584" s="148" t="s">
        <v>1093</v>
      </c>
    </row>
    <row r="585" spans="26:29" ht="15.75">
      <c r="Z585" s="14" t="s">
        <v>999</v>
      </c>
      <c r="AB585" s="147">
        <v>3186</v>
      </c>
      <c r="AC585" s="148" t="s">
        <v>1970</v>
      </c>
    </row>
    <row r="586" spans="26:29" ht="15.75">
      <c r="Z586" s="14" t="s">
        <v>1000</v>
      </c>
      <c r="AB586" s="147">
        <v>3187</v>
      </c>
      <c r="AC586" s="148" t="s">
        <v>2355</v>
      </c>
    </row>
    <row r="587" spans="26:29" ht="15.75">
      <c r="Z587" s="14" t="s">
        <v>1001</v>
      </c>
      <c r="AB587" s="147">
        <v>3188</v>
      </c>
      <c r="AC587" s="148" t="s">
        <v>1986</v>
      </c>
    </row>
    <row r="588" spans="26:29" ht="15.75">
      <c r="Z588" s="14" t="s">
        <v>1002</v>
      </c>
      <c r="AB588" s="147">
        <v>3200</v>
      </c>
      <c r="AC588" s="148" t="s">
        <v>1326</v>
      </c>
    </row>
    <row r="589" spans="26:29" ht="15.75">
      <c r="Z589" s="14" t="s">
        <v>1003</v>
      </c>
      <c r="AB589" s="147">
        <v>3211</v>
      </c>
      <c r="AC589" s="148" t="s">
        <v>1330</v>
      </c>
    </row>
    <row r="590" spans="26:29" ht="15.75">
      <c r="Z590" s="14" t="s">
        <v>1004</v>
      </c>
      <c r="AB590" s="147">
        <v>3212</v>
      </c>
      <c r="AC590" s="148" t="s">
        <v>1328</v>
      </c>
    </row>
    <row r="591" spans="26:29" ht="15.75">
      <c r="Z591" s="14" t="s">
        <v>1005</v>
      </c>
      <c r="AB591" s="147">
        <v>3213</v>
      </c>
      <c r="AC591" s="148" t="s">
        <v>488</v>
      </c>
    </row>
    <row r="592" spans="26:29" ht="15.75">
      <c r="Z592" s="14" t="s">
        <v>1006</v>
      </c>
      <c r="AB592" s="147">
        <v>3214</v>
      </c>
      <c r="AC592" s="148" t="s">
        <v>2279</v>
      </c>
    </row>
    <row r="593" spans="26:29" ht="15.75">
      <c r="Z593" s="14" t="s">
        <v>1007</v>
      </c>
      <c r="AB593" s="147">
        <v>3221</v>
      </c>
      <c r="AC593" s="147" t="s">
        <v>1326</v>
      </c>
    </row>
    <row r="594" spans="26:29" ht="15.75">
      <c r="Z594" s="14" t="s">
        <v>1008</v>
      </c>
      <c r="AB594" s="147">
        <v>3231</v>
      </c>
      <c r="AC594" s="148" t="s">
        <v>1332</v>
      </c>
    </row>
    <row r="595" spans="26:29" ht="15.75">
      <c r="Z595" s="14" t="s">
        <v>1009</v>
      </c>
      <c r="AB595" s="147">
        <v>3232</v>
      </c>
      <c r="AC595" s="147" t="s">
        <v>1326</v>
      </c>
    </row>
    <row r="596" spans="26:29" ht="15.75">
      <c r="Z596" s="14" t="s">
        <v>1010</v>
      </c>
      <c r="AB596" s="147">
        <v>3233</v>
      </c>
      <c r="AC596" s="147" t="s">
        <v>1326</v>
      </c>
    </row>
    <row r="597" spans="26:29" ht="15.75">
      <c r="Z597" s="14" t="s">
        <v>1011</v>
      </c>
      <c r="AB597" s="147">
        <v>3234</v>
      </c>
      <c r="AC597" s="147" t="s">
        <v>2073</v>
      </c>
    </row>
    <row r="598" spans="26:29" ht="15.75">
      <c r="Z598" s="14" t="s">
        <v>1012</v>
      </c>
      <c r="AB598" s="147">
        <v>3235</v>
      </c>
      <c r="AC598" s="148" t="s">
        <v>2073</v>
      </c>
    </row>
    <row r="599" spans="26:29" ht="15.75">
      <c r="Z599" s="14" t="s">
        <v>1013</v>
      </c>
      <c r="AB599" s="147">
        <v>3240</v>
      </c>
      <c r="AC599" s="148" t="s">
        <v>2522</v>
      </c>
    </row>
    <row r="600" spans="26:29" ht="15.75">
      <c r="Z600" s="14" t="s">
        <v>1014</v>
      </c>
      <c r="AB600" s="147">
        <v>3242</v>
      </c>
      <c r="AC600" s="148" t="s">
        <v>2523</v>
      </c>
    </row>
    <row r="601" spans="26:29" ht="15.75">
      <c r="Z601" s="14" t="s">
        <v>1015</v>
      </c>
      <c r="AB601" s="147">
        <v>3243</v>
      </c>
      <c r="AC601" s="148" t="s">
        <v>735</v>
      </c>
    </row>
    <row r="602" spans="26:29" ht="15.75">
      <c r="Z602" s="14" t="s">
        <v>1016</v>
      </c>
      <c r="AB602" s="147">
        <v>3244</v>
      </c>
      <c r="AC602" s="147" t="s">
        <v>2522</v>
      </c>
    </row>
    <row r="603" spans="26:29" ht="15.75">
      <c r="Z603" s="14" t="s">
        <v>1017</v>
      </c>
      <c r="AB603" s="147">
        <v>3245</v>
      </c>
      <c r="AC603" s="148" t="s">
        <v>2698</v>
      </c>
    </row>
    <row r="604" spans="26:29" ht="15.75">
      <c r="Z604" s="14" t="s">
        <v>1018</v>
      </c>
      <c r="AB604" s="147">
        <v>3246</v>
      </c>
      <c r="AC604" s="148" t="s">
        <v>2069</v>
      </c>
    </row>
    <row r="605" spans="26:29" ht="15.75">
      <c r="Z605" s="14" t="s">
        <v>1019</v>
      </c>
      <c r="AB605" s="147">
        <v>3247</v>
      </c>
      <c r="AC605" s="148" t="s">
        <v>2068</v>
      </c>
    </row>
    <row r="606" spans="26:29" ht="15.75">
      <c r="Z606" s="14" t="s">
        <v>1020</v>
      </c>
      <c r="AB606" s="147">
        <v>3248</v>
      </c>
      <c r="AC606" s="148" t="s">
        <v>1527</v>
      </c>
    </row>
    <row r="607" spans="26:29" ht="15.75">
      <c r="Z607" s="14" t="s">
        <v>1021</v>
      </c>
      <c r="AB607" s="147">
        <v>3250</v>
      </c>
      <c r="AC607" s="148" t="s">
        <v>2570</v>
      </c>
    </row>
    <row r="608" spans="26:29" ht="15.75">
      <c r="Z608" s="14" t="s">
        <v>1022</v>
      </c>
      <c r="AB608" s="147">
        <v>3252</v>
      </c>
      <c r="AC608" s="148" t="s">
        <v>1120</v>
      </c>
    </row>
    <row r="609" spans="26:29" ht="15.75">
      <c r="Z609" s="14" t="s">
        <v>1023</v>
      </c>
      <c r="AB609" s="147">
        <v>3253</v>
      </c>
      <c r="AC609" s="148" t="s">
        <v>1522</v>
      </c>
    </row>
    <row r="610" spans="26:29" ht="15.75">
      <c r="Z610" s="14" t="s">
        <v>1024</v>
      </c>
      <c r="AB610" s="147">
        <v>3254</v>
      </c>
      <c r="AC610" s="148" t="s">
        <v>3384</v>
      </c>
    </row>
    <row r="611" spans="26:29" ht="15.75">
      <c r="Z611" s="14" t="s">
        <v>1025</v>
      </c>
      <c r="AB611" s="147">
        <v>3255</v>
      </c>
      <c r="AC611" s="148" t="s">
        <v>1152</v>
      </c>
    </row>
    <row r="612" spans="26:29" ht="15.75">
      <c r="Z612" s="14" t="s">
        <v>1026</v>
      </c>
      <c r="AB612" s="147">
        <v>3256</v>
      </c>
      <c r="AC612" s="148" t="s">
        <v>1757</v>
      </c>
    </row>
    <row r="613" spans="26:29" ht="15.75">
      <c r="Z613" s="14" t="s">
        <v>1027</v>
      </c>
      <c r="AB613" s="147">
        <v>3257</v>
      </c>
      <c r="AC613" s="148" t="s">
        <v>821</v>
      </c>
    </row>
    <row r="614" spans="26:29" ht="15.75">
      <c r="Z614" s="14" t="s">
        <v>1028</v>
      </c>
      <c r="AB614" s="147">
        <v>3258</v>
      </c>
      <c r="AC614" s="148" t="s">
        <v>3133</v>
      </c>
    </row>
    <row r="615" spans="26:29" ht="15.75">
      <c r="Z615" s="14" t="s">
        <v>1029</v>
      </c>
      <c r="AB615" s="147">
        <v>3259</v>
      </c>
      <c r="AC615" s="148" t="s">
        <v>3001</v>
      </c>
    </row>
    <row r="616" spans="26:29" ht="15.75">
      <c r="Z616" s="14" t="s">
        <v>1030</v>
      </c>
      <c r="AB616" s="147">
        <v>3261</v>
      </c>
      <c r="AC616" s="148" t="s">
        <v>114</v>
      </c>
    </row>
    <row r="617" spans="26:29" ht="15.75">
      <c r="Z617" s="14" t="s">
        <v>1031</v>
      </c>
      <c r="AB617" s="147">
        <v>3261</v>
      </c>
      <c r="AC617" s="148" t="s">
        <v>2501</v>
      </c>
    </row>
    <row r="618" spans="26:29" ht="15.75">
      <c r="Z618" s="14" t="s">
        <v>1032</v>
      </c>
      <c r="AB618" s="147">
        <v>3262</v>
      </c>
      <c r="AC618" s="148" t="s">
        <v>2050</v>
      </c>
    </row>
    <row r="619" spans="26:29" ht="15.75">
      <c r="Z619" s="14" t="s">
        <v>1033</v>
      </c>
      <c r="AB619" s="147">
        <v>3263</v>
      </c>
      <c r="AC619" s="148" t="s">
        <v>1007</v>
      </c>
    </row>
    <row r="620" spans="26:29" ht="15.75">
      <c r="Z620" s="14" t="s">
        <v>1034</v>
      </c>
      <c r="AB620" s="147">
        <v>3264</v>
      </c>
      <c r="AC620" s="148" t="s">
        <v>1787</v>
      </c>
    </row>
    <row r="621" spans="26:29" ht="15.75">
      <c r="Z621" s="14" t="s">
        <v>1035</v>
      </c>
      <c r="AB621" s="147">
        <v>3265</v>
      </c>
      <c r="AC621" s="148" t="s">
        <v>3426</v>
      </c>
    </row>
    <row r="622" spans="26:29" ht="15.75">
      <c r="Z622" s="14" t="s">
        <v>1036</v>
      </c>
      <c r="AB622" s="147">
        <v>3271</v>
      </c>
      <c r="AC622" s="148" t="s">
        <v>3472</v>
      </c>
    </row>
    <row r="623" spans="26:29" ht="15.75">
      <c r="Z623" s="14" t="s">
        <v>1037</v>
      </c>
      <c r="AB623" s="147">
        <v>3272</v>
      </c>
      <c r="AC623" s="148" t="s">
        <v>3472</v>
      </c>
    </row>
    <row r="624" spans="26:29" ht="15.75">
      <c r="Z624" s="14" t="s">
        <v>1038</v>
      </c>
      <c r="AB624" s="147">
        <v>3273</v>
      </c>
      <c r="AC624" s="148" t="s">
        <v>1378</v>
      </c>
    </row>
    <row r="625" spans="26:29" ht="15.75">
      <c r="Z625" s="14" t="s">
        <v>1039</v>
      </c>
      <c r="AB625" s="147">
        <v>3274</v>
      </c>
      <c r="AC625" s="148" t="s">
        <v>1987</v>
      </c>
    </row>
    <row r="626" spans="26:29" ht="15.75">
      <c r="Z626" s="14" t="s">
        <v>1040</v>
      </c>
      <c r="AB626" s="147">
        <v>3275</v>
      </c>
      <c r="AC626" s="148" t="s">
        <v>986</v>
      </c>
    </row>
    <row r="627" spans="26:29" ht="15.75">
      <c r="Z627" s="14" t="s">
        <v>1041</v>
      </c>
      <c r="AB627" s="147">
        <v>3281</v>
      </c>
      <c r="AC627" s="148" t="s">
        <v>1622</v>
      </c>
    </row>
    <row r="628" spans="26:29" ht="15.75">
      <c r="Z628" s="14" t="s">
        <v>1042</v>
      </c>
      <c r="AB628" s="147">
        <v>3282</v>
      </c>
      <c r="AC628" s="148" t="s">
        <v>2230</v>
      </c>
    </row>
    <row r="629" spans="26:29" ht="15.75">
      <c r="Z629" s="14" t="s">
        <v>1043</v>
      </c>
      <c r="AB629" s="147">
        <v>3283</v>
      </c>
      <c r="AC629" s="148" t="s">
        <v>3138</v>
      </c>
    </row>
    <row r="630" spans="26:29" ht="15.75">
      <c r="Z630" s="14" t="s">
        <v>1044</v>
      </c>
      <c r="AB630" s="147">
        <v>3284</v>
      </c>
      <c r="AC630" s="148" t="s">
        <v>3134</v>
      </c>
    </row>
    <row r="631" spans="26:29" ht="15.75">
      <c r="Z631" s="14" t="s">
        <v>1045</v>
      </c>
      <c r="AB631" s="147">
        <v>3291</v>
      </c>
      <c r="AC631" s="148" t="s">
        <v>3372</v>
      </c>
    </row>
    <row r="632" spans="26:29" ht="15.75">
      <c r="Z632" s="14" t="s">
        <v>1046</v>
      </c>
      <c r="AB632" s="147">
        <v>3292</v>
      </c>
      <c r="AC632" s="148" t="s">
        <v>201</v>
      </c>
    </row>
    <row r="633" spans="26:29" ht="15.75">
      <c r="Z633" s="14" t="s">
        <v>1047</v>
      </c>
      <c r="AB633" s="147">
        <v>3293</v>
      </c>
      <c r="AC633" s="148" t="s">
        <v>3477</v>
      </c>
    </row>
    <row r="634" spans="26:29" ht="15.75">
      <c r="Z634" s="14" t="s">
        <v>1048</v>
      </c>
      <c r="AB634" s="147">
        <v>3294</v>
      </c>
      <c r="AC634" s="148" t="s">
        <v>3135</v>
      </c>
    </row>
    <row r="635" spans="26:29" ht="15.75">
      <c r="Z635" s="14" t="s">
        <v>1049</v>
      </c>
      <c r="AB635" s="147">
        <v>3295</v>
      </c>
      <c r="AC635" s="148" t="s">
        <v>1126</v>
      </c>
    </row>
    <row r="636" spans="26:29" ht="15.75">
      <c r="Z636" s="14" t="s">
        <v>1050</v>
      </c>
      <c r="AB636" s="147">
        <v>3296</v>
      </c>
      <c r="AC636" s="148" t="s">
        <v>3543</v>
      </c>
    </row>
    <row r="637" spans="26:29" ht="15.75">
      <c r="Z637" s="14" t="s">
        <v>1051</v>
      </c>
      <c r="AB637" s="147">
        <v>3300</v>
      </c>
      <c r="AC637" s="148" t="s">
        <v>1075</v>
      </c>
    </row>
    <row r="638" spans="26:29" ht="15.75">
      <c r="Z638" s="14" t="s">
        <v>1052</v>
      </c>
      <c r="AB638" s="147">
        <v>3321</v>
      </c>
      <c r="AC638" s="148" t="s">
        <v>1079</v>
      </c>
    </row>
    <row r="639" spans="26:29" ht="15.75">
      <c r="Z639" s="14" t="s">
        <v>1053</v>
      </c>
      <c r="AB639" s="147">
        <v>3322</v>
      </c>
      <c r="AC639" s="148" t="s">
        <v>1447</v>
      </c>
    </row>
    <row r="640" spans="26:29" ht="15.75">
      <c r="Z640" s="14" t="s">
        <v>1054</v>
      </c>
      <c r="AB640" s="147">
        <v>3323</v>
      </c>
      <c r="AC640" s="148" t="s">
        <v>2957</v>
      </c>
    </row>
    <row r="641" spans="26:29" ht="15.75">
      <c r="Z641" s="14" t="s">
        <v>1055</v>
      </c>
      <c r="AB641" s="147">
        <v>3324</v>
      </c>
      <c r="AC641" s="148" t="s">
        <v>1186</v>
      </c>
    </row>
    <row r="642" spans="26:29" ht="15.75">
      <c r="Z642" s="14" t="s">
        <v>1056</v>
      </c>
      <c r="AB642" s="147">
        <v>3325</v>
      </c>
      <c r="AC642" s="148" t="s">
        <v>2358</v>
      </c>
    </row>
    <row r="643" spans="26:29" ht="15.75">
      <c r="Z643" s="14" t="s">
        <v>1057</v>
      </c>
      <c r="AB643" s="147">
        <v>3326</v>
      </c>
      <c r="AC643" s="148" t="s">
        <v>2452</v>
      </c>
    </row>
    <row r="644" spans="26:29" ht="15.75">
      <c r="Z644" s="14" t="s">
        <v>1058</v>
      </c>
      <c r="AB644" s="147">
        <v>3327</v>
      </c>
      <c r="AC644" s="148" t="s">
        <v>2360</v>
      </c>
    </row>
    <row r="645" spans="26:29" ht="15.75">
      <c r="Z645" s="14" t="s">
        <v>1059</v>
      </c>
      <c r="AB645" s="147">
        <v>3328</v>
      </c>
      <c r="AC645" s="148" t="s">
        <v>1085</v>
      </c>
    </row>
    <row r="646" spans="26:29" ht="15.75">
      <c r="Z646" s="14" t="s">
        <v>1060</v>
      </c>
      <c r="AB646" s="147">
        <v>3331</v>
      </c>
      <c r="AC646" s="148" t="s">
        <v>3136</v>
      </c>
    </row>
    <row r="647" spans="26:29" ht="15.75">
      <c r="Z647" s="14" t="s">
        <v>1061</v>
      </c>
      <c r="AB647" s="147">
        <v>3332</v>
      </c>
      <c r="AC647" s="148" t="s">
        <v>2828</v>
      </c>
    </row>
    <row r="648" spans="26:29" ht="15.75">
      <c r="Z648" s="14" t="s">
        <v>1062</v>
      </c>
      <c r="AB648" s="147">
        <v>3333</v>
      </c>
      <c r="AC648" s="148" t="s">
        <v>3171</v>
      </c>
    </row>
    <row r="649" spans="26:29" ht="15.75">
      <c r="Z649" s="14" t="s">
        <v>1063</v>
      </c>
      <c r="AB649" s="147">
        <v>3334</v>
      </c>
      <c r="AC649" s="148" t="s">
        <v>2914</v>
      </c>
    </row>
    <row r="650" spans="26:29" ht="15.75">
      <c r="Z650" s="14" t="s">
        <v>1064</v>
      </c>
      <c r="AB650" s="147">
        <v>3335</v>
      </c>
      <c r="AC650" s="148" t="s">
        <v>820</v>
      </c>
    </row>
    <row r="651" spans="26:29" ht="15.75">
      <c r="Z651" s="14" t="s">
        <v>1065</v>
      </c>
      <c r="AB651" s="147">
        <v>3336</v>
      </c>
      <c r="AC651" s="148" t="s">
        <v>649</v>
      </c>
    </row>
    <row r="652" spans="26:29" ht="15.75">
      <c r="Z652" s="14" t="s">
        <v>1066</v>
      </c>
      <c r="AB652" s="147">
        <v>3337</v>
      </c>
      <c r="AC652" s="148" t="s">
        <v>1080</v>
      </c>
    </row>
    <row r="653" spans="26:29" ht="15.75">
      <c r="Z653" s="14" t="s">
        <v>1067</v>
      </c>
      <c r="AB653" s="147">
        <v>3341</v>
      </c>
      <c r="AC653" s="148" t="s">
        <v>1081</v>
      </c>
    </row>
    <row r="654" spans="26:29" ht="15.75">
      <c r="Z654" s="14" t="s">
        <v>1068</v>
      </c>
      <c r="AB654" s="147">
        <v>3341</v>
      </c>
      <c r="AC654" s="148" t="s">
        <v>3081</v>
      </c>
    </row>
    <row r="655" spans="26:29" ht="15.75">
      <c r="Z655" s="14" t="s">
        <v>1069</v>
      </c>
      <c r="AB655" s="147">
        <v>3343</v>
      </c>
      <c r="AC655" s="148" t="s">
        <v>670</v>
      </c>
    </row>
    <row r="656" spans="26:29" ht="15.75">
      <c r="Z656" s="14" t="s">
        <v>1070</v>
      </c>
      <c r="AB656" s="147">
        <v>3344</v>
      </c>
      <c r="AC656" s="148" t="s">
        <v>2145</v>
      </c>
    </row>
    <row r="657" spans="26:29" ht="15.75">
      <c r="Z657" s="14" t="s">
        <v>1071</v>
      </c>
      <c r="AB657" s="147">
        <v>3345</v>
      </c>
      <c r="AC657" s="148" t="s">
        <v>2171</v>
      </c>
    </row>
    <row r="658" spans="26:29" ht="15.75">
      <c r="Z658" s="14" t="s">
        <v>1072</v>
      </c>
      <c r="AB658" s="147">
        <v>3346</v>
      </c>
      <c r="AC658" s="148" t="s">
        <v>671</v>
      </c>
    </row>
    <row r="659" spans="26:29" ht="15.75">
      <c r="Z659" s="14" t="s">
        <v>1073</v>
      </c>
      <c r="AB659" s="147">
        <v>3346</v>
      </c>
      <c r="AC659" s="148" t="s">
        <v>823</v>
      </c>
    </row>
    <row r="660" spans="26:29" ht="15.75">
      <c r="Z660" s="14" t="s">
        <v>1074</v>
      </c>
      <c r="AB660" s="147">
        <v>3347</v>
      </c>
      <c r="AC660" s="148" t="s">
        <v>578</v>
      </c>
    </row>
    <row r="661" spans="26:29" ht="15.75">
      <c r="Z661" s="14" t="s">
        <v>1075</v>
      </c>
      <c r="AB661" s="147">
        <v>3348</v>
      </c>
      <c r="AC661" s="148" t="s">
        <v>3054</v>
      </c>
    </row>
    <row r="662" spans="26:29" ht="15.75">
      <c r="Z662" s="14" t="s">
        <v>1076</v>
      </c>
      <c r="AB662" s="147">
        <v>3349</v>
      </c>
      <c r="AC662" s="148" t="s">
        <v>2303</v>
      </c>
    </row>
    <row r="663" spans="26:29" ht="15.75">
      <c r="Z663" s="14" t="s">
        <v>1077</v>
      </c>
      <c r="AB663" s="147">
        <v>3350</v>
      </c>
      <c r="AC663" s="148" t="s">
        <v>1585</v>
      </c>
    </row>
    <row r="664" spans="26:29" ht="15.75">
      <c r="Z664" s="14" t="s">
        <v>1078</v>
      </c>
      <c r="AB664" s="147">
        <v>3351</v>
      </c>
      <c r="AC664" s="148" t="s">
        <v>3442</v>
      </c>
    </row>
    <row r="665" spans="26:29" ht="15.75">
      <c r="Z665" s="14" t="s">
        <v>1079</v>
      </c>
      <c r="AB665" s="147">
        <v>3352</v>
      </c>
      <c r="AC665" s="148" t="s">
        <v>1160</v>
      </c>
    </row>
    <row r="666" spans="26:29" ht="15.75">
      <c r="Z666" s="14" t="s">
        <v>1080</v>
      </c>
      <c r="AB666" s="147">
        <v>3353</v>
      </c>
      <c r="AC666" s="148" t="s">
        <v>307</v>
      </c>
    </row>
    <row r="667" spans="26:29" ht="15.75">
      <c r="Z667" s="14" t="s">
        <v>1081</v>
      </c>
      <c r="AB667" s="147">
        <v>3354</v>
      </c>
      <c r="AC667" s="148" t="s">
        <v>3249</v>
      </c>
    </row>
    <row r="668" spans="26:29" ht="15.75">
      <c r="Z668" s="14" t="s">
        <v>1082</v>
      </c>
      <c r="AB668" s="147">
        <v>3355</v>
      </c>
      <c r="AC668" s="148" t="s">
        <v>1605</v>
      </c>
    </row>
    <row r="669" spans="26:29" ht="15.75">
      <c r="Z669" s="14" t="s">
        <v>1083</v>
      </c>
      <c r="AB669" s="147">
        <v>3356</v>
      </c>
      <c r="AC669" s="148" t="s">
        <v>1838</v>
      </c>
    </row>
    <row r="670" spans="26:29" ht="15.75">
      <c r="Z670" s="14" t="s">
        <v>1084</v>
      </c>
      <c r="AB670" s="147">
        <v>3357</v>
      </c>
      <c r="AC670" s="148" t="s">
        <v>2296</v>
      </c>
    </row>
    <row r="671" spans="26:29" ht="15.75">
      <c r="Z671" s="14" t="s">
        <v>1085</v>
      </c>
      <c r="AB671" s="147">
        <v>3358</v>
      </c>
      <c r="AC671" s="148" t="s">
        <v>1125</v>
      </c>
    </row>
    <row r="672" spans="26:29" ht="15.75">
      <c r="Z672" s="14" t="s">
        <v>1086</v>
      </c>
      <c r="AB672" s="147">
        <v>3359</v>
      </c>
      <c r="AC672" s="148" t="s">
        <v>3164</v>
      </c>
    </row>
    <row r="673" spans="26:29" ht="15.75">
      <c r="Z673" s="14" t="s">
        <v>1087</v>
      </c>
      <c r="AB673" s="147">
        <v>3360</v>
      </c>
      <c r="AC673" s="148" t="s">
        <v>1446</v>
      </c>
    </row>
    <row r="674" spans="26:29" ht="15.75">
      <c r="Z674" s="14" t="s">
        <v>1088</v>
      </c>
      <c r="AB674" s="147">
        <v>3368</v>
      </c>
      <c r="AC674" s="148" t="s">
        <v>726</v>
      </c>
    </row>
    <row r="675" spans="26:29" ht="15.75">
      <c r="Z675" s="14" t="s">
        <v>1089</v>
      </c>
      <c r="AB675" s="147">
        <v>3369</v>
      </c>
      <c r="AC675" s="148" t="s">
        <v>3132</v>
      </c>
    </row>
    <row r="676" spans="26:29" ht="15.75">
      <c r="Z676" s="14" t="s">
        <v>1090</v>
      </c>
      <c r="AB676" s="147">
        <v>3371</v>
      </c>
      <c r="AC676" s="148" t="s">
        <v>486</v>
      </c>
    </row>
    <row r="677" spans="26:29" ht="15.75">
      <c r="Z677" s="14" t="s">
        <v>1091</v>
      </c>
      <c r="AB677" s="147">
        <v>3372</v>
      </c>
      <c r="AC677" s="148" t="s">
        <v>1865</v>
      </c>
    </row>
    <row r="678" spans="26:29" ht="15.75">
      <c r="Z678" s="14" t="s">
        <v>1092</v>
      </c>
      <c r="AB678" s="147">
        <v>3373</v>
      </c>
      <c r="AC678" s="148" t="s">
        <v>703</v>
      </c>
    </row>
    <row r="679" spans="26:29" ht="15.75">
      <c r="Z679" s="14" t="s">
        <v>1093</v>
      </c>
      <c r="AB679" s="147">
        <v>3374</v>
      </c>
      <c r="AC679" s="148" t="s">
        <v>1008</v>
      </c>
    </row>
    <row r="680" spans="26:29" ht="15.75">
      <c r="Z680" s="14" t="s">
        <v>1094</v>
      </c>
      <c r="AB680" s="147">
        <v>3375</v>
      </c>
      <c r="AC680" s="148" t="s">
        <v>2132</v>
      </c>
    </row>
    <row r="681" spans="26:29" ht="15.75">
      <c r="Z681" s="14" t="s">
        <v>1095</v>
      </c>
      <c r="AB681" s="147">
        <v>3377</v>
      </c>
      <c r="AC681" s="148" t="s">
        <v>3045</v>
      </c>
    </row>
    <row r="682" spans="26:29" ht="15.75">
      <c r="Z682" s="14" t="s">
        <v>1096</v>
      </c>
      <c r="AB682" s="147">
        <v>3378</v>
      </c>
      <c r="AC682" s="148" t="s">
        <v>2129</v>
      </c>
    </row>
    <row r="683" spans="26:29" ht="15.75">
      <c r="Z683" s="14" t="s">
        <v>1097</v>
      </c>
      <c r="AB683" s="147">
        <v>3379</v>
      </c>
      <c r="AC683" s="148" t="s">
        <v>1082</v>
      </c>
    </row>
    <row r="684" spans="26:29" ht="15.75">
      <c r="Z684" s="14" t="s">
        <v>1098</v>
      </c>
      <c r="AB684" s="147">
        <v>3381</v>
      </c>
      <c r="AC684" s="148" t="s">
        <v>2551</v>
      </c>
    </row>
    <row r="685" spans="26:29" ht="15.75">
      <c r="Z685" s="14" t="s">
        <v>1099</v>
      </c>
      <c r="AB685" s="147">
        <v>3382</v>
      </c>
      <c r="AC685" s="148" t="s">
        <v>3137</v>
      </c>
    </row>
    <row r="686" spans="26:29" ht="15.75">
      <c r="Z686" s="14" t="s">
        <v>1100</v>
      </c>
      <c r="AB686" s="147">
        <v>3383</v>
      </c>
      <c r="AC686" s="148" t="s">
        <v>1448</v>
      </c>
    </row>
    <row r="687" spans="26:29" ht="15.75">
      <c r="Z687" s="14" t="s">
        <v>1101</v>
      </c>
      <c r="AB687" s="147">
        <v>3384</v>
      </c>
      <c r="AC687" s="148" t="s">
        <v>1772</v>
      </c>
    </row>
    <row r="688" spans="26:29" ht="15.75">
      <c r="Z688" s="14" t="s">
        <v>1102</v>
      </c>
      <c r="AB688" s="147">
        <v>3385</v>
      </c>
      <c r="AC688" s="148" t="s">
        <v>3223</v>
      </c>
    </row>
    <row r="689" spans="26:29" ht="15.75">
      <c r="Z689" s="14" t="s">
        <v>1103</v>
      </c>
      <c r="AB689" s="147">
        <v>3386</v>
      </c>
      <c r="AC689" s="148" t="s">
        <v>2798</v>
      </c>
    </row>
    <row r="690" spans="26:29" ht="15.75">
      <c r="Z690" s="14" t="s">
        <v>1104</v>
      </c>
      <c r="AB690" s="147">
        <v>3387</v>
      </c>
      <c r="AC690" s="148" t="s">
        <v>3322</v>
      </c>
    </row>
    <row r="691" spans="26:29" ht="15.75">
      <c r="Z691" s="14" t="s">
        <v>1105</v>
      </c>
      <c r="AB691" s="147">
        <v>3388</v>
      </c>
      <c r="AC691" s="148" t="s">
        <v>2613</v>
      </c>
    </row>
    <row r="692" spans="26:29" ht="15.75">
      <c r="Z692" s="14" t="s">
        <v>1106</v>
      </c>
      <c r="AB692" s="147">
        <v>3390</v>
      </c>
      <c r="AC692" s="148" t="s">
        <v>1229</v>
      </c>
    </row>
    <row r="693" spans="26:29" ht="15.75">
      <c r="Z693" s="14" t="s">
        <v>1107</v>
      </c>
      <c r="AB693" s="147">
        <v>3394</v>
      </c>
      <c r="AC693" s="148" t="s">
        <v>1084</v>
      </c>
    </row>
    <row r="694" spans="26:29" ht="15.75">
      <c r="Z694" s="14" t="s">
        <v>1108</v>
      </c>
      <c r="AB694" s="147">
        <v>3395</v>
      </c>
      <c r="AC694" s="148" t="s">
        <v>979</v>
      </c>
    </row>
    <row r="695" spans="26:29" ht="15.75">
      <c r="Z695" s="14" t="s">
        <v>1109</v>
      </c>
      <c r="AB695" s="147">
        <v>3396</v>
      </c>
      <c r="AC695" s="148" t="s">
        <v>1691</v>
      </c>
    </row>
    <row r="696" spans="26:29" ht="15.75">
      <c r="Z696" s="14" t="s">
        <v>1110</v>
      </c>
      <c r="AB696" s="147">
        <v>3397</v>
      </c>
      <c r="AC696" s="148" t="s">
        <v>2031</v>
      </c>
    </row>
    <row r="697" spans="26:29" ht="15.75">
      <c r="Z697" s="14" t="s">
        <v>1111</v>
      </c>
      <c r="AB697" s="147">
        <v>3398</v>
      </c>
      <c r="AC697" s="148" t="s">
        <v>2290</v>
      </c>
    </row>
    <row r="698" spans="26:29" ht="15.75">
      <c r="Z698" s="14" t="s">
        <v>1112</v>
      </c>
      <c r="AB698" s="147">
        <v>3399</v>
      </c>
      <c r="AC698" s="148" t="s">
        <v>419</v>
      </c>
    </row>
    <row r="699" spans="26:29" ht="15.75">
      <c r="Z699" s="14" t="s">
        <v>1113</v>
      </c>
      <c r="AB699" s="147">
        <v>3400</v>
      </c>
      <c r="AC699" s="148" t="s">
        <v>2121</v>
      </c>
    </row>
    <row r="700" spans="26:29" ht="15.75">
      <c r="Z700" s="14" t="s">
        <v>1114</v>
      </c>
      <c r="AB700" s="147">
        <v>3411</v>
      </c>
      <c r="AC700" s="148" t="s">
        <v>3066</v>
      </c>
    </row>
    <row r="701" spans="26:29" ht="15.75">
      <c r="Z701" s="14" t="s">
        <v>1115</v>
      </c>
      <c r="AB701" s="147">
        <v>3412</v>
      </c>
      <c r="AC701" s="148" t="s">
        <v>745</v>
      </c>
    </row>
    <row r="702" spans="26:29" ht="15.75">
      <c r="Z702" s="14" t="s">
        <v>1116</v>
      </c>
      <c r="AB702" s="147">
        <v>3413</v>
      </c>
      <c r="AC702" s="148" t="s">
        <v>895</v>
      </c>
    </row>
    <row r="703" spans="26:29" ht="15.75">
      <c r="Z703" s="14" t="s">
        <v>1117</v>
      </c>
      <c r="AB703" s="147">
        <v>3414</v>
      </c>
      <c r="AC703" s="148" t="s">
        <v>824</v>
      </c>
    </row>
    <row r="704" spans="26:29" ht="15.75">
      <c r="Z704" s="14" t="s">
        <v>1118</v>
      </c>
      <c r="AB704" s="147">
        <v>3416</v>
      </c>
      <c r="AC704" s="148" t="s">
        <v>3125</v>
      </c>
    </row>
    <row r="705" spans="26:29" ht="15.75">
      <c r="Z705" s="14" t="s">
        <v>1119</v>
      </c>
      <c r="AB705" s="147">
        <v>3417</v>
      </c>
      <c r="AC705" s="148" t="s">
        <v>896</v>
      </c>
    </row>
    <row r="706" spans="26:29" ht="15.75">
      <c r="Z706" s="14" t="s">
        <v>1120</v>
      </c>
      <c r="AB706" s="147">
        <v>3418</v>
      </c>
      <c r="AC706" s="148" t="s">
        <v>3012</v>
      </c>
    </row>
    <row r="707" spans="26:29" ht="15.75">
      <c r="Z707" s="14" t="s">
        <v>1121</v>
      </c>
      <c r="AB707" s="147">
        <v>3421</v>
      </c>
      <c r="AC707" s="148" t="s">
        <v>2125</v>
      </c>
    </row>
    <row r="708" spans="26:29" ht="15.75">
      <c r="Z708" s="14" t="s">
        <v>1122</v>
      </c>
      <c r="AB708" s="147">
        <v>3422</v>
      </c>
      <c r="AC708" s="148" t="s">
        <v>816</v>
      </c>
    </row>
    <row r="709" spans="26:29" ht="15.75">
      <c r="Z709" s="14" t="s">
        <v>1123</v>
      </c>
      <c r="AB709" s="147">
        <v>3423</v>
      </c>
      <c r="AC709" s="148" t="s">
        <v>3180</v>
      </c>
    </row>
    <row r="710" spans="26:29" ht="15.75">
      <c r="Z710" s="14" t="s">
        <v>1124</v>
      </c>
      <c r="AB710" s="147">
        <v>3424</v>
      </c>
      <c r="AC710" s="148" t="s">
        <v>1576</v>
      </c>
    </row>
    <row r="711" spans="26:29" ht="15.75">
      <c r="Z711" s="14" t="s">
        <v>1125</v>
      </c>
      <c r="AB711" s="147">
        <v>3425</v>
      </c>
      <c r="AC711" s="148" t="s">
        <v>2769</v>
      </c>
    </row>
    <row r="712" spans="26:29" ht="15.75">
      <c r="Z712" s="14" t="s">
        <v>1126</v>
      </c>
      <c r="AB712" s="147">
        <v>3426</v>
      </c>
      <c r="AC712" s="148" t="s">
        <v>773</v>
      </c>
    </row>
    <row r="713" spans="26:29" ht="15.75">
      <c r="Z713" s="14" t="s">
        <v>1127</v>
      </c>
      <c r="AB713" s="147">
        <v>3431</v>
      </c>
      <c r="AC713" s="148" t="s">
        <v>3424</v>
      </c>
    </row>
    <row r="714" spans="26:29" ht="15.75">
      <c r="Z714" s="14" t="s">
        <v>1128</v>
      </c>
      <c r="AB714" s="147">
        <v>3432</v>
      </c>
      <c r="AC714" s="148" t="s">
        <v>1103</v>
      </c>
    </row>
    <row r="715" spans="26:29" ht="15.75">
      <c r="Z715" s="14" t="s">
        <v>1129</v>
      </c>
      <c r="AB715" s="147">
        <v>3433</v>
      </c>
      <c r="AC715" s="148" t="s">
        <v>2368</v>
      </c>
    </row>
    <row r="716" spans="26:29" ht="15.75">
      <c r="Z716" s="14" t="s">
        <v>1130</v>
      </c>
      <c r="AB716" s="147">
        <v>3434</v>
      </c>
      <c r="AC716" s="148" t="s">
        <v>2034</v>
      </c>
    </row>
    <row r="717" spans="26:29" ht="15.75">
      <c r="Z717" s="14" t="s">
        <v>1131</v>
      </c>
      <c r="AB717" s="147">
        <v>3441</v>
      </c>
      <c r="AC717" s="148" t="s">
        <v>2118</v>
      </c>
    </row>
    <row r="718" spans="26:29" ht="15.75">
      <c r="Z718" s="14" t="s">
        <v>1132</v>
      </c>
      <c r="AB718" s="147">
        <v>3442</v>
      </c>
      <c r="AC718" s="148" t="s">
        <v>915</v>
      </c>
    </row>
    <row r="719" spans="26:29" ht="15.75">
      <c r="Z719" s="14" t="s">
        <v>1133</v>
      </c>
      <c r="AB719" s="147">
        <v>3443</v>
      </c>
      <c r="AC719" s="148" t="s">
        <v>2124</v>
      </c>
    </row>
    <row r="720" spans="26:29" ht="15.75">
      <c r="Z720" s="14" t="s">
        <v>1134</v>
      </c>
      <c r="AB720" s="147">
        <v>3444</v>
      </c>
      <c r="AC720" s="148" t="s">
        <v>1266</v>
      </c>
    </row>
    <row r="721" spans="26:29" ht="15.75">
      <c r="Z721" s="14" t="s">
        <v>1135</v>
      </c>
      <c r="AB721" s="147">
        <v>3450</v>
      </c>
      <c r="AC721" s="148" t="s">
        <v>2111</v>
      </c>
    </row>
    <row r="722" spans="26:29" ht="15.75">
      <c r="Z722" s="14" t="s">
        <v>1136</v>
      </c>
      <c r="AB722" s="147">
        <v>3458</v>
      </c>
      <c r="AC722" s="148" t="s">
        <v>3215</v>
      </c>
    </row>
    <row r="723" spans="26:29" ht="15.75">
      <c r="Z723" s="14" t="s">
        <v>1137</v>
      </c>
      <c r="AB723" s="147">
        <v>3459</v>
      </c>
      <c r="AC723" s="148" t="s">
        <v>1496</v>
      </c>
    </row>
    <row r="724" spans="26:29" ht="15.75">
      <c r="Z724" s="14" t="s">
        <v>1138</v>
      </c>
      <c r="AB724" s="147">
        <v>3461</v>
      </c>
      <c r="AC724" s="148" t="s">
        <v>1083</v>
      </c>
    </row>
    <row r="725" spans="26:29" ht="15.75">
      <c r="Z725" s="14" t="s">
        <v>1139</v>
      </c>
      <c r="AB725" s="147">
        <v>3462</v>
      </c>
      <c r="AC725" s="148" t="s">
        <v>774</v>
      </c>
    </row>
    <row r="726" spans="26:29" ht="15.75">
      <c r="Z726" s="14" t="s">
        <v>1140</v>
      </c>
      <c r="AB726" s="147">
        <v>3463</v>
      </c>
      <c r="AC726" s="148" t="s">
        <v>2309</v>
      </c>
    </row>
    <row r="727" spans="26:29" ht="15.75">
      <c r="Z727" s="14" t="s">
        <v>1141</v>
      </c>
      <c r="AB727" s="147">
        <v>3464</v>
      </c>
      <c r="AC727" s="148" t="s">
        <v>3242</v>
      </c>
    </row>
    <row r="728" spans="26:29" ht="15.75">
      <c r="Z728" s="14" t="s">
        <v>1142</v>
      </c>
      <c r="AB728" s="147">
        <v>3465</v>
      </c>
      <c r="AC728" s="148" t="s">
        <v>3189</v>
      </c>
    </row>
    <row r="729" spans="26:29" ht="15.75">
      <c r="Z729" s="14" t="s">
        <v>1143</v>
      </c>
      <c r="AB729" s="147">
        <v>3466</v>
      </c>
      <c r="AC729" s="148" t="s">
        <v>3201</v>
      </c>
    </row>
    <row r="730" spans="26:29" ht="15.75">
      <c r="Z730" s="14" t="s">
        <v>1144</v>
      </c>
      <c r="AB730" s="147">
        <v>3467</v>
      </c>
      <c r="AC730" s="148" t="s">
        <v>460</v>
      </c>
    </row>
    <row r="731" spans="26:29" ht="15.75">
      <c r="Z731" s="14" t="s">
        <v>1145</v>
      </c>
      <c r="AB731" s="147">
        <v>3500</v>
      </c>
      <c r="AC731" s="148" t="s">
        <v>4014</v>
      </c>
    </row>
    <row r="732" spans="26:29" ht="15.75">
      <c r="Z732" s="14" t="s">
        <v>1146</v>
      </c>
      <c r="AB732" s="140">
        <v>3501</v>
      </c>
      <c r="AC732" s="139" t="s">
        <v>2155</v>
      </c>
    </row>
    <row r="733" spans="26:29" ht="15.75">
      <c r="Z733" s="14" t="s">
        <v>1147</v>
      </c>
      <c r="AB733" s="140">
        <v>3508</v>
      </c>
      <c r="AC733" s="139" t="s">
        <v>2155</v>
      </c>
    </row>
    <row r="734" spans="26:29" ht="15.75">
      <c r="Z734" s="14" t="s">
        <v>1148</v>
      </c>
      <c r="AB734" s="140">
        <v>3515</v>
      </c>
      <c r="AC734" s="139" t="s">
        <v>2155</v>
      </c>
    </row>
    <row r="735" spans="26:29" ht="15.75">
      <c r="Z735" s="14" t="s">
        <v>1149</v>
      </c>
      <c r="AB735" s="140">
        <v>3516</v>
      </c>
      <c r="AC735" s="139" t="s">
        <v>2155</v>
      </c>
    </row>
    <row r="736" spans="26:29" ht="15.75">
      <c r="Z736" s="14" t="s">
        <v>1150</v>
      </c>
      <c r="AB736" s="140">
        <v>3517</v>
      </c>
      <c r="AC736" s="139" t="s">
        <v>2155</v>
      </c>
    </row>
    <row r="737" spans="26:29" ht="15.75">
      <c r="Z737" s="14" t="s">
        <v>1151</v>
      </c>
      <c r="AB737" s="140">
        <v>3518</v>
      </c>
      <c r="AC737" s="139" t="s">
        <v>2155</v>
      </c>
    </row>
    <row r="738" spans="26:29" ht="15.75">
      <c r="Z738" s="14" t="s">
        <v>1152</v>
      </c>
      <c r="AB738" s="140">
        <v>3519</v>
      </c>
      <c r="AC738" s="139" t="s">
        <v>2155</v>
      </c>
    </row>
    <row r="739" spans="26:29" ht="15.75">
      <c r="Z739" s="15" t="s">
        <v>1153</v>
      </c>
      <c r="AB739" s="140">
        <v>3521</v>
      </c>
      <c r="AC739" s="139" t="s">
        <v>2155</v>
      </c>
    </row>
    <row r="740" spans="26:29" ht="15.75">
      <c r="Z740" s="14" t="s">
        <v>1154</v>
      </c>
      <c r="AB740" s="140">
        <v>3524</v>
      </c>
      <c r="AC740" s="139" t="s">
        <v>2155</v>
      </c>
    </row>
    <row r="741" spans="26:29" ht="15.75">
      <c r="Z741" s="14" t="s">
        <v>1155</v>
      </c>
      <c r="AB741" s="140">
        <v>3525</v>
      </c>
      <c r="AC741" s="139" t="s">
        <v>2155</v>
      </c>
    </row>
    <row r="742" spans="26:29" ht="15.75">
      <c r="Z742" s="14" t="s">
        <v>1156</v>
      </c>
      <c r="AB742" s="140">
        <v>3526</v>
      </c>
      <c r="AC742" s="139" t="s">
        <v>2155</v>
      </c>
    </row>
    <row r="743" spans="26:29" ht="15.75">
      <c r="Z743" s="14" t="s">
        <v>1157</v>
      </c>
      <c r="AB743" s="140">
        <v>3527</v>
      </c>
      <c r="AC743" s="139" t="s">
        <v>2155</v>
      </c>
    </row>
    <row r="744" spans="26:29" ht="15.75">
      <c r="Z744" s="14" t="s">
        <v>1158</v>
      </c>
      <c r="AB744" s="140">
        <v>3528</v>
      </c>
      <c r="AC744" s="139" t="s">
        <v>2155</v>
      </c>
    </row>
    <row r="745" spans="26:29" ht="15.75">
      <c r="Z745" s="14" t="s">
        <v>1159</v>
      </c>
      <c r="AB745" s="140">
        <v>3529</v>
      </c>
      <c r="AC745" s="139" t="s">
        <v>2155</v>
      </c>
    </row>
    <row r="746" spans="26:29" ht="15.75">
      <c r="Z746" s="14" t="s">
        <v>1160</v>
      </c>
      <c r="AB746" s="140">
        <v>3530</v>
      </c>
      <c r="AC746" s="139" t="s">
        <v>2155</v>
      </c>
    </row>
    <row r="747" spans="26:29" ht="15.75">
      <c r="Z747" s="14" t="s">
        <v>1161</v>
      </c>
      <c r="AB747" s="140">
        <v>3531</v>
      </c>
      <c r="AC747" s="139" t="s">
        <v>2155</v>
      </c>
    </row>
    <row r="748" spans="26:29" ht="15.75">
      <c r="Z748" s="14" t="s">
        <v>1162</v>
      </c>
      <c r="AB748" s="140">
        <v>3532</v>
      </c>
      <c r="AC748" s="139" t="s">
        <v>2155</v>
      </c>
    </row>
    <row r="749" spans="26:29" ht="15.75">
      <c r="Z749" s="14" t="s">
        <v>1163</v>
      </c>
      <c r="AB749" s="140">
        <v>3533</v>
      </c>
      <c r="AC749" s="139" t="s">
        <v>2155</v>
      </c>
    </row>
    <row r="750" spans="26:29" ht="15.75">
      <c r="Z750" s="14" t="s">
        <v>1164</v>
      </c>
      <c r="AB750" s="140">
        <v>3534</v>
      </c>
      <c r="AC750" s="139" t="s">
        <v>2155</v>
      </c>
    </row>
    <row r="751" spans="26:29" ht="15.75">
      <c r="Z751" s="14" t="s">
        <v>1165</v>
      </c>
      <c r="AB751" s="140">
        <v>3535</v>
      </c>
      <c r="AC751" s="139" t="s">
        <v>2155</v>
      </c>
    </row>
    <row r="752" spans="26:29" ht="15.75">
      <c r="Z752" s="14" t="s">
        <v>1166</v>
      </c>
      <c r="AB752" s="147">
        <v>3551</v>
      </c>
      <c r="AC752" s="148" t="s">
        <v>2432</v>
      </c>
    </row>
    <row r="753" spans="26:29" ht="15.75">
      <c r="Z753" s="14" t="s">
        <v>1167</v>
      </c>
      <c r="AB753" s="147">
        <v>3552</v>
      </c>
      <c r="AC753" s="148" t="s">
        <v>2191</v>
      </c>
    </row>
    <row r="754" spans="26:29" ht="15.75">
      <c r="Z754" s="14" t="s">
        <v>1168</v>
      </c>
      <c r="AB754" s="147">
        <v>3553</v>
      </c>
      <c r="AC754" s="148" t="s">
        <v>1803</v>
      </c>
    </row>
    <row r="755" spans="26:29" ht="15.75">
      <c r="Z755" s="14" t="s">
        <v>1169</v>
      </c>
      <c r="AB755" s="147">
        <v>3554</v>
      </c>
      <c r="AC755" s="148" t="s">
        <v>817</v>
      </c>
    </row>
    <row r="756" spans="26:29" ht="15.75">
      <c r="Z756" s="14" t="s">
        <v>1170</v>
      </c>
      <c r="AB756" s="147">
        <v>3555</v>
      </c>
      <c r="AC756" s="148" t="s">
        <v>1390</v>
      </c>
    </row>
    <row r="757" spans="26:29" ht="15.75">
      <c r="Z757" s="14" t="s">
        <v>1171</v>
      </c>
      <c r="AB757" s="147">
        <v>3556</v>
      </c>
      <c r="AC757" s="148" t="s">
        <v>1760</v>
      </c>
    </row>
    <row r="758" spans="26:29" ht="15.75">
      <c r="Z758" s="14" t="s">
        <v>1172</v>
      </c>
      <c r="AB758" s="147">
        <v>3557</v>
      </c>
      <c r="AC758" s="148" t="s">
        <v>822</v>
      </c>
    </row>
    <row r="759" spans="26:29" ht="15.75">
      <c r="Z759" s="14" t="s">
        <v>1173</v>
      </c>
      <c r="AB759" s="140">
        <v>3558</v>
      </c>
      <c r="AC759" s="139" t="s">
        <v>2155</v>
      </c>
    </row>
    <row r="760" spans="26:29" ht="15.75">
      <c r="Z760" s="14" t="s">
        <v>1174</v>
      </c>
      <c r="AB760" s="147">
        <v>3559</v>
      </c>
      <c r="AC760" s="148" t="s">
        <v>2706</v>
      </c>
    </row>
    <row r="761" spans="26:29" ht="15.75">
      <c r="Z761" s="14" t="s">
        <v>1175</v>
      </c>
      <c r="AB761" s="147">
        <v>3561</v>
      </c>
      <c r="AC761" s="148" t="s">
        <v>1190</v>
      </c>
    </row>
    <row r="762" spans="26:29" ht="15.75">
      <c r="Z762" s="14" t="s">
        <v>1176</v>
      </c>
      <c r="AB762" s="147">
        <v>3562</v>
      </c>
      <c r="AC762" s="148" t="s">
        <v>2431</v>
      </c>
    </row>
    <row r="763" spans="26:29" ht="15.75">
      <c r="Z763" s="14" t="s">
        <v>1177</v>
      </c>
      <c r="AB763" s="147">
        <v>3563</v>
      </c>
      <c r="AC763" s="148" t="s">
        <v>1433</v>
      </c>
    </row>
    <row r="764" spans="26:29" ht="15.75">
      <c r="Z764" s="14" t="s">
        <v>1178</v>
      </c>
      <c r="AB764" s="147">
        <v>3564</v>
      </c>
      <c r="AC764" s="148" t="s">
        <v>1435</v>
      </c>
    </row>
    <row r="765" spans="26:29" ht="15.75">
      <c r="Z765" s="14" t="s">
        <v>1179</v>
      </c>
      <c r="AB765" s="147">
        <v>3565</v>
      </c>
      <c r="AC765" s="148" t="s">
        <v>3220</v>
      </c>
    </row>
    <row r="766" spans="26:29" ht="15.75">
      <c r="Z766" s="14" t="s">
        <v>1180</v>
      </c>
      <c r="AB766" s="147">
        <v>3571</v>
      </c>
      <c r="AC766" s="148" t="s">
        <v>407</v>
      </c>
    </row>
    <row r="767" spans="26:29" ht="15.75">
      <c r="Z767" s="14" t="s">
        <v>1181</v>
      </c>
      <c r="AB767" s="147">
        <v>3572</v>
      </c>
      <c r="AC767" s="148" t="s">
        <v>2751</v>
      </c>
    </row>
    <row r="768" spans="26:29" ht="15.75">
      <c r="Z768" s="14" t="s">
        <v>1182</v>
      </c>
      <c r="AB768" s="147">
        <v>3573</v>
      </c>
      <c r="AC768" s="148" t="s">
        <v>2757</v>
      </c>
    </row>
    <row r="769" spans="26:29" ht="15.75">
      <c r="Z769" s="14" t="s">
        <v>1183</v>
      </c>
      <c r="AB769" s="147">
        <v>3574</v>
      </c>
      <c r="AC769" s="148" t="s">
        <v>788</v>
      </c>
    </row>
    <row r="770" spans="26:29" ht="15.75">
      <c r="Z770" s="14" t="s">
        <v>1184</v>
      </c>
      <c r="AB770" s="147">
        <v>3575</v>
      </c>
      <c r="AC770" s="148" t="s">
        <v>699</v>
      </c>
    </row>
    <row r="771" spans="26:29" ht="15.75">
      <c r="Z771" s="14" t="s">
        <v>1185</v>
      </c>
      <c r="AB771" s="147">
        <v>3576</v>
      </c>
      <c r="AC771" s="148" t="s">
        <v>2746</v>
      </c>
    </row>
    <row r="772" spans="26:29" ht="15.75">
      <c r="Z772" s="14" t="s">
        <v>1186</v>
      </c>
      <c r="AB772" s="147">
        <v>3577</v>
      </c>
      <c r="AC772" s="148" t="s">
        <v>1871</v>
      </c>
    </row>
    <row r="773" spans="26:29" ht="15.75">
      <c r="Z773" s="14" t="s">
        <v>1187</v>
      </c>
      <c r="AB773" s="147">
        <v>3578</v>
      </c>
      <c r="AC773" s="148" t="s">
        <v>1288</v>
      </c>
    </row>
    <row r="774" spans="26:29" ht="15.75">
      <c r="Z774" s="14" t="s">
        <v>1188</v>
      </c>
      <c r="AB774" s="147">
        <v>3578</v>
      </c>
      <c r="AC774" s="148" t="s">
        <v>1748</v>
      </c>
    </row>
    <row r="775" spans="26:29" ht="15.75">
      <c r="Z775" s="14" t="s">
        <v>1189</v>
      </c>
      <c r="AB775" s="147">
        <v>3579</v>
      </c>
      <c r="AC775" s="148" t="s">
        <v>1709</v>
      </c>
    </row>
    <row r="776" spans="26:29" ht="15.75">
      <c r="Z776" s="14" t="s">
        <v>1190</v>
      </c>
      <c r="AB776" s="147">
        <v>3580</v>
      </c>
      <c r="AC776" s="148" t="s">
        <v>3241</v>
      </c>
    </row>
    <row r="777" spans="26:29" ht="15.75">
      <c r="Z777" s="14" t="s">
        <v>1191</v>
      </c>
      <c r="AB777" s="147">
        <v>3586</v>
      </c>
      <c r="AC777" s="148" t="s">
        <v>2755</v>
      </c>
    </row>
    <row r="778" spans="26:29" ht="15.75">
      <c r="Z778" s="14" t="s">
        <v>1192</v>
      </c>
      <c r="AB778" s="147">
        <v>3587</v>
      </c>
      <c r="AC778" s="148" t="s">
        <v>3225</v>
      </c>
    </row>
    <row r="779" spans="26:29" ht="15.75">
      <c r="Z779" s="14" t="s">
        <v>1193</v>
      </c>
      <c r="AB779" s="147">
        <v>3588</v>
      </c>
      <c r="AC779" s="148" t="s">
        <v>1414</v>
      </c>
    </row>
    <row r="780" spans="26:29" ht="15.75">
      <c r="Z780" s="14" t="s">
        <v>1194</v>
      </c>
      <c r="AB780" s="147">
        <v>3589</v>
      </c>
      <c r="AC780" s="148" t="s">
        <v>3237</v>
      </c>
    </row>
    <row r="781" spans="26:29" ht="15.75">
      <c r="Z781" s="14" t="s">
        <v>1195</v>
      </c>
      <c r="AB781" s="147">
        <v>3591</v>
      </c>
      <c r="AC781" s="148" t="s">
        <v>2454</v>
      </c>
    </row>
    <row r="782" spans="26:29" ht="15.75">
      <c r="Z782" s="14" t="s">
        <v>1196</v>
      </c>
      <c r="AB782" s="147">
        <v>3592</v>
      </c>
      <c r="AC782" s="148" t="s">
        <v>2312</v>
      </c>
    </row>
    <row r="783" spans="26:29" ht="15.75">
      <c r="Z783" s="14" t="s">
        <v>1197</v>
      </c>
      <c r="AB783" s="147">
        <v>3593</v>
      </c>
      <c r="AC783" s="148" t="s">
        <v>1412</v>
      </c>
    </row>
    <row r="784" spans="26:29" ht="15.75">
      <c r="Z784" s="14" t="s">
        <v>1198</v>
      </c>
      <c r="AB784" s="147">
        <v>3594</v>
      </c>
      <c r="AC784" s="148" t="s">
        <v>1415</v>
      </c>
    </row>
    <row r="785" spans="26:29" ht="15.75">
      <c r="Z785" s="14" t="s">
        <v>1199</v>
      </c>
      <c r="AB785" s="147">
        <v>3595</v>
      </c>
      <c r="AC785" s="148" t="s">
        <v>1416</v>
      </c>
    </row>
    <row r="786" spans="26:29" ht="15.75">
      <c r="Z786" s="14" t="s">
        <v>1200</v>
      </c>
      <c r="AB786" s="147">
        <v>3596</v>
      </c>
      <c r="AC786" s="148" t="s">
        <v>2918</v>
      </c>
    </row>
    <row r="787" spans="26:29" ht="15.75">
      <c r="Z787" s="14" t="s">
        <v>1201</v>
      </c>
      <c r="AB787" s="147">
        <v>3597</v>
      </c>
      <c r="AC787" s="148" t="s">
        <v>1413</v>
      </c>
    </row>
    <row r="788" spans="26:29" ht="15.75">
      <c r="Z788" s="14" t="s">
        <v>1202</v>
      </c>
      <c r="AB788" s="147">
        <v>3598</v>
      </c>
      <c r="AC788" s="148" t="s">
        <v>2220</v>
      </c>
    </row>
    <row r="789" spans="26:29" ht="15.75">
      <c r="Z789" s="14" t="s">
        <v>1203</v>
      </c>
      <c r="AB789" s="147">
        <v>3599</v>
      </c>
      <c r="AC789" s="148" t="s">
        <v>2761</v>
      </c>
    </row>
    <row r="790" spans="26:29" ht="15.75">
      <c r="Z790" s="14" t="s">
        <v>1204</v>
      </c>
      <c r="AB790" s="147">
        <v>3600</v>
      </c>
      <c r="AC790" s="148" t="s">
        <v>2456</v>
      </c>
    </row>
    <row r="791" spans="26:29" ht="15.75">
      <c r="Z791" s="14" t="s">
        <v>1205</v>
      </c>
      <c r="AB791" s="147">
        <v>3603</v>
      </c>
      <c r="AC791" s="148" t="s">
        <v>2456</v>
      </c>
    </row>
    <row r="792" spans="26:29" ht="15.75">
      <c r="Z792" s="14" t="s">
        <v>1206</v>
      </c>
      <c r="AB792" s="147">
        <v>3604</v>
      </c>
      <c r="AC792" s="148" t="s">
        <v>2456</v>
      </c>
    </row>
    <row r="793" spans="26:29" ht="15.75">
      <c r="Z793" s="14" t="s">
        <v>1207</v>
      </c>
      <c r="AB793" s="147">
        <v>3608</v>
      </c>
      <c r="AC793" s="148" t="s">
        <v>1149</v>
      </c>
    </row>
    <row r="794" spans="26:29" ht="15.75">
      <c r="Z794" s="14" t="s">
        <v>1208</v>
      </c>
      <c r="AB794" s="147">
        <v>3621</v>
      </c>
      <c r="AC794" s="147" t="s">
        <v>2456</v>
      </c>
    </row>
    <row r="795" spans="26:29" ht="15.75">
      <c r="Z795" s="14" t="s">
        <v>1209</v>
      </c>
      <c r="AB795" s="147">
        <v>3622</v>
      </c>
      <c r="AC795" s="148" t="s">
        <v>3338</v>
      </c>
    </row>
    <row r="796" spans="26:29" ht="15.75">
      <c r="Z796" s="14" t="s">
        <v>1210</v>
      </c>
      <c r="AB796" s="147">
        <v>3623</v>
      </c>
      <c r="AC796" s="148" t="s">
        <v>776</v>
      </c>
    </row>
    <row r="797" spans="26:29" ht="15.75">
      <c r="Z797" s="14" t="s">
        <v>1211</v>
      </c>
      <c r="AB797" s="147">
        <v>3625</v>
      </c>
      <c r="AC797" s="148" t="s">
        <v>2456</v>
      </c>
    </row>
    <row r="798" spans="26:29" ht="15.75">
      <c r="Z798" s="14" t="s">
        <v>1212</v>
      </c>
      <c r="AB798" s="147">
        <v>3626</v>
      </c>
      <c r="AC798" s="148" t="s">
        <v>1381</v>
      </c>
    </row>
    <row r="799" spans="26:29" ht="15.75">
      <c r="Z799" s="14" t="s">
        <v>1213</v>
      </c>
      <c r="AB799" s="147">
        <v>3627</v>
      </c>
      <c r="AC799" s="148" t="s">
        <v>1000</v>
      </c>
    </row>
    <row r="800" spans="26:29" ht="15.75">
      <c r="Z800" s="14" t="s">
        <v>1214</v>
      </c>
      <c r="AB800" s="147">
        <v>3627</v>
      </c>
      <c r="AC800" s="148" t="s">
        <v>1797</v>
      </c>
    </row>
    <row r="801" spans="26:29" ht="15.75">
      <c r="Z801" s="14" t="s">
        <v>1215</v>
      </c>
      <c r="AB801" s="147">
        <v>3630</v>
      </c>
      <c r="AC801" s="148" t="s">
        <v>2653</v>
      </c>
    </row>
    <row r="802" spans="26:29" ht="15.75">
      <c r="Z802" s="14" t="s">
        <v>1216</v>
      </c>
      <c r="AB802" s="147">
        <v>3635</v>
      </c>
      <c r="AC802" s="148" t="s">
        <v>1038</v>
      </c>
    </row>
    <row r="803" spans="26:29" ht="15.75">
      <c r="Z803" s="14" t="s">
        <v>1217</v>
      </c>
      <c r="AB803" s="147">
        <v>3636</v>
      </c>
      <c r="AC803" s="148" t="s">
        <v>3357</v>
      </c>
    </row>
    <row r="804" spans="26:29" ht="15.75">
      <c r="Z804" s="14" t="s">
        <v>1218</v>
      </c>
      <c r="AB804" s="147">
        <v>3636</v>
      </c>
      <c r="AC804" s="148" t="s">
        <v>2745</v>
      </c>
    </row>
    <row r="805" spans="26:29" ht="15.75">
      <c r="Z805" s="14" t="s">
        <v>1219</v>
      </c>
      <c r="AB805" s="147">
        <v>3641</v>
      </c>
      <c r="AC805" s="148" t="s">
        <v>2212</v>
      </c>
    </row>
    <row r="806" spans="26:29" ht="15.75">
      <c r="Z806" s="14" t="s">
        <v>1220</v>
      </c>
      <c r="AB806" s="147">
        <v>3642</v>
      </c>
      <c r="AC806" s="148" t="s">
        <v>622</v>
      </c>
    </row>
    <row r="807" spans="26:29" ht="15.75">
      <c r="Z807" s="14" t="s">
        <v>1221</v>
      </c>
      <c r="AB807" s="147">
        <v>3643</v>
      </c>
      <c r="AC807" s="148" t="s">
        <v>974</v>
      </c>
    </row>
    <row r="808" spans="26:29" ht="15.75">
      <c r="Z808" s="14" t="s">
        <v>1222</v>
      </c>
      <c r="AB808" s="147">
        <v>3644</v>
      </c>
      <c r="AC808" s="148" t="s">
        <v>3126</v>
      </c>
    </row>
    <row r="809" spans="26:29" ht="15.75">
      <c r="Z809" s="14" t="s">
        <v>1223</v>
      </c>
      <c r="AB809" s="147">
        <v>3645</v>
      </c>
      <c r="AC809" s="148" t="s">
        <v>2035</v>
      </c>
    </row>
    <row r="810" spans="26:29" ht="15.75">
      <c r="Z810" s="14" t="s">
        <v>1224</v>
      </c>
      <c r="AB810" s="147">
        <v>3646</v>
      </c>
      <c r="AC810" s="148" t="s">
        <v>2310</v>
      </c>
    </row>
    <row r="811" spans="26:29" ht="15.75">
      <c r="Z811" s="14" t="s">
        <v>1225</v>
      </c>
      <c r="AB811" s="147">
        <v>3647</v>
      </c>
      <c r="AC811" s="148" t="s">
        <v>923</v>
      </c>
    </row>
    <row r="812" spans="26:29" ht="15.75">
      <c r="Z812" s="14" t="s">
        <v>1226</v>
      </c>
      <c r="AB812" s="147">
        <v>3648</v>
      </c>
      <c r="AC812" s="148" t="s">
        <v>902</v>
      </c>
    </row>
    <row r="813" spans="26:29" ht="15.75">
      <c r="Z813" s="14" t="s">
        <v>1227</v>
      </c>
      <c r="AB813" s="147">
        <v>3648</v>
      </c>
      <c r="AC813" s="148" t="s">
        <v>818</v>
      </c>
    </row>
    <row r="814" spans="26:29" ht="15.75">
      <c r="Z814" s="14" t="s">
        <v>1228</v>
      </c>
      <c r="AB814" s="147">
        <v>3648</v>
      </c>
      <c r="AC814" s="148" t="s">
        <v>1944</v>
      </c>
    </row>
    <row r="815" spans="26:29" ht="15.75">
      <c r="Z815" s="14" t="s">
        <v>1229</v>
      </c>
      <c r="AB815" s="147">
        <v>3651</v>
      </c>
      <c r="AC815" s="147" t="s">
        <v>2456</v>
      </c>
    </row>
    <row r="816" spans="26:29" ht="15.75">
      <c r="Z816" s="14" t="s">
        <v>1230</v>
      </c>
      <c r="AB816" s="147">
        <v>3652</v>
      </c>
      <c r="AC816" s="148" t="s">
        <v>2754</v>
      </c>
    </row>
    <row r="817" spans="26:29" ht="15.75">
      <c r="Z817" s="14" t="s">
        <v>1231</v>
      </c>
      <c r="AB817" s="147">
        <v>3653</v>
      </c>
      <c r="AC817" s="148" t="s">
        <v>2758</v>
      </c>
    </row>
    <row r="818" spans="26:29" ht="15.75">
      <c r="Z818" s="14" t="s">
        <v>1232</v>
      </c>
      <c r="AB818" s="147">
        <v>3654</v>
      </c>
      <c r="AC818" s="148" t="s">
        <v>625</v>
      </c>
    </row>
    <row r="819" spans="26:29" ht="15.75">
      <c r="Z819" s="14" t="s">
        <v>1233</v>
      </c>
      <c r="AB819" s="147">
        <v>3655</v>
      </c>
      <c r="AC819" s="148" t="s">
        <v>1441</v>
      </c>
    </row>
    <row r="820" spans="26:29" ht="15.75">
      <c r="Z820" s="14" t="s">
        <v>1234</v>
      </c>
      <c r="AB820" s="147">
        <v>3656</v>
      </c>
      <c r="AC820" s="148" t="s">
        <v>2763</v>
      </c>
    </row>
    <row r="821" spans="26:29" ht="15.75">
      <c r="Z821" s="14" t="s">
        <v>1235</v>
      </c>
      <c r="AB821" s="147">
        <v>3656</v>
      </c>
      <c r="AC821" s="148" t="s">
        <v>2753</v>
      </c>
    </row>
    <row r="822" spans="26:29" ht="15.75">
      <c r="Z822" s="14" t="s">
        <v>1236</v>
      </c>
      <c r="AB822" s="147">
        <v>3657</v>
      </c>
      <c r="AC822" s="148" t="s">
        <v>1726</v>
      </c>
    </row>
    <row r="823" spans="26:29" ht="15.75">
      <c r="Z823" s="14" t="s">
        <v>1237</v>
      </c>
      <c r="AB823" s="147">
        <v>3658</v>
      </c>
      <c r="AC823" s="148" t="s">
        <v>772</v>
      </c>
    </row>
    <row r="824" spans="26:29" ht="15.75">
      <c r="Z824" s="14" t="s">
        <v>1238</v>
      </c>
      <c r="AB824" s="147">
        <v>3659</v>
      </c>
      <c r="AC824" s="148" t="s">
        <v>2802</v>
      </c>
    </row>
    <row r="825" spans="26:29" ht="15.75">
      <c r="Z825" s="14" t="s">
        <v>1239</v>
      </c>
      <c r="AB825" s="147">
        <v>3661</v>
      </c>
      <c r="AC825" s="148" t="s">
        <v>2456</v>
      </c>
    </row>
    <row r="826" spans="26:29" ht="15.75">
      <c r="Z826" s="14" t="s">
        <v>1240</v>
      </c>
      <c r="AB826" s="147">
        <v>3662</v>
      </c>
      <c r="AC826" s="148" t="s">
        <v>2456</v>
      </c>
    </row>
    <row r="827" spans="26:29" ht="15.75">
      <c r="Z827" s="14" t="s">
        <v>1241</v>
      </c>
      <c r="AB827" s="147">
        <v>3663</v>
      </c>
      <c r="AC827" s="148" t="s">
        <v>454</v>
      </c>
    </row>
    <row r="828" spans="26:29" ht="15.75">
      <c r="Z828" s="14" t="s">
        <v>1242</v>
      </c>
      <c r="AB828" s="147">
        <v>3664</v>
      </c>
      <c r="AC828" s="148" t="s">
        <v>1548</v>
      </c>
    </row>
    <row r="829" spans="26:29" ht="15.75">
      <c r="Z829" s="14" t="s">
        <v>1243</v>
      </c>
      <c r="AB829" s="147">
        <v>3671</v>
      </c>
      <c r="AC829" s="148" t="s">
        <v>775</v>
      </c>
    </row>
    <row r="830" spans="26:29" ht="15.75">
      <c r="Z830" s="14" t="s">
        <v>1244</v>
      </c>
      <c r="AB830" s="147">
        <v>3672</v>
      </c>
      <c r="AC830" s="148" t="s">
        <v>775</v>
      </c>
    </row>
    <row r="831" spans="26:29" ht="15.75">
      <c r="Z831" s="14" t="s">
        <v>1245</v>
      </c>
      <c r="AB831" s="147">
        <v>3700</v>
      </c>
      <c r="AC831" s="148" t="s">
        <v>1652</v>
      </c>
    </row>
    <row r="832" spans="26:29" ht="15.75">
      <c r="Z832" s="14" t="s">
        <v>1246</v>
      </c>
      <c r="AB832" s="147">
        <v>3704</v>
      </c>
      <c r="AC832" s="148" t="s">
        <v>691</v>
      </c>
    </row>
    <row r="833" spans="26:29" ht="15.75">
      <c r="Z833" s="14" t="s">
        <v>1247</v>
      </c>
      <c r="AB833" s="147">
        <v>3711</v>
      </c>
      <c r="AC833" s="148" t="s">
        <v>3059</v>
      </c>
    </row>
    <row r="834" spans="26:29" ht="15.75">
      <c r="Z834" s="14" t="s">
        <v>1248</v>
      </c>
      <c r="AB834" s="147">
        <v>3712</v>
      </c>
      <c r="AC834" s="148" t="s">
        <v>2762</v>
      </c>
    </row>
    <row r="835" spans="26:29" ht="15.75">
      <c r="Z835" s="14" t="s">
        <v>1249</v>
      </c>
      <c r="AB835" s="147">
        <v>3712</v>
      </c>
      <c r="AC835" s="148" t="s">
        <v>2759</v>
      </c>
    </row>
    <row r="836" spans="26:29" ht="15.75">
      <c r="Z836" s="14" t="s">
        <v>1250</v>
      </c>
      <c r="AB836" s="147">
        <v>3713</v>
      </c>
      <c r="AC836" s="148" t="s">
        <v>457</v>
      </c>
    </row>
    <row r="837" spans="26:29" ht="15.75">
      <c r="Z837" s="14" t="s">
        <v>1251</v>
      </c>
      <c r="AB837" s="147">
        <v>3714</v>
      </c>
      <c r="AC837" s="148" t="s">
        <v>2756</v>
      </c>
    </row>
    <row r="838" spans="26:29" ht="15.75">
      <c r="Z838" s="14" t="s">
        <v>1252</v>
      </c>
      <c r="AB838" s="147">
        <v>3715</v>
      </c>
      <c r="AC838" s="148" t="s">
        <v>1281</v>
      </c>
    </row>
    <row r="839" spans="26:29" ht="15.75">
      <c r="Z839" s="14" t="s">
        <v>1253</v>
      </c>
      <c r="AB839" s="147">
        <v>3716</v>
      </c>
      <c r="AC839" s="148" t="s">
        <v>3311</v>
      </c>
    </row>
    <row r="840" spans="26:29" ht="15.75">
      <c r="Z840" s="14" t="s">
        <v>1254</v>
      </c>
      <c r="AB840" s="147">
        <v>3716</v>
      </c>
      <c r="AC840" s="148" t="s">
        <v>2884</v>
      </c>
    </row>
    <row r="841" spans="26:29" ht="15.75">
      <c r="Z841" s="14" t="s">
        <v>1255</v>
      </c>
      <c r="AB841" s="147">
        <v>3717</v>
      </c>
      <c r="AC841" s="148" t="s">
        <v>344</v>
      </c>
    </row>
    <row r="842" spans="26:29" ht="15.75">
      <c r="Z842" s="14" t="s">
        <v>1256</v>
      </c>
      <c r="AB842" s="147">
        <v>3718</v>
      </c>
      <c r="AC842" s="148" t="s">
        <v>2088</v>
      </c>
    </row>
    <row r="843" spans="26:29" ht="15.75">
      <c r="Z843" s="14" t="s">
        <v>1257</v>
      </c>
      <c r="AB843" s="147">
        <v>3720</v>
      </c>
      <c r="AC843" s="148" t="s">
        <v>2749</v>
      </c>
    </row>
    <row r="844" spans="26:29" ht="15.75">
      <c r="Z844" s="14" t="s">
        <v>1258</v>
      </c>
      <c r="AB844" s="147">
        <v>3720</v>
      </c>
      <c r="AC844" s="148" t="s">
        <v>2747</v>
      </c>
    </row>
    <row r="845" spans="26:29" ht="15.75">
      <c r="Z845" s="14" t="s">
        <v>1259</v>
      </c>
      <c r="AB845" s="147">
        <v>3721</v>
      </c>
      <c r="AC845" s="148" t="s">
        <v>1174</v>
      </c>
    </row>
    <row r="846" spans="26:29" ht="15.75">
      <c r="Z846" s="14" t="s">
        <v>1260</v>
      </c>
      <c r="AB846" s="147">
        <v>3721</v>
      </c>
      <c r="AC846" s="148" t="s">
        <v>1023</v>
      </c>
    </row>
    <row r="847" spans="26:29" ht="15.75">
      <c r="Z847" s="14" t="s">
        <v>1261</v>
      </c>
      <c r="AB847" s="147">
        <v>3721</v>
      </c>
      <c r="AC847" s="148" t="s">
        <v>1540</v>
      </c>
    </row>
    <row r="848" spans="26:29" ht="15.75">
      <c r="Z848" s="14" t="s">
        <v>1262</v>
      </c>
      <c r="AB848" s="147">
        <v>3722</v>
      </c>
      <c r="AC848" s="148" t="s">
        <v>1169</v>
      </c>
    </row>
    <row r="849" spans="26:29" ht="15.75">
      <c r="Z849" s="14" t="s">
        <v>1263</v>
      </c>
      <c r="AB849" s="147">
        <v>3723</v>
      </c>
      <c r="AC849" s="148" t="s">
        <v>3556</v>
      </c>
    </row>
    <row r="850" spans="26:29" ht="15.75">
      <c r="Z850" s="14" t="s">
        <v>1264</v>
      </c>
      <c r="AB850" s="147">
        <v>3724</v>
      </c>
      <c r="AC850" s="148" t="s">
        <v>2681</v>
      </c>
    </row>
    <row r="851" spans="26:29" ht="15.75">
      <c r="Z851" s="14" t="s">
        <v>1265</v>
      </c>
      <c r="AB851" s="147">
        <v>3724</v>
      </c>
      <c r="AC851" s="148" t="s">
        <v>1507</v>
      </c>
    </row>
    <row r="852" spans="26:29" ht="15.75">
      <c r="Z852" s="14" t="s">
        <v>1266</v>
      </c>
      <c r="AB852" s="147">
        <v>3724</v>
      </c>
      <c r="AC852" s="148" t="s">
        <v>3296</v>
      </c>
    </row>
    <row r="853" spans="26:29" ht="15.75">
      <c r="Z853" s="14" t="s">
        <v>1267</v>
      </c>
      <c r="AB853" s="147">
        <v>3726</v>
      </c>
      <c r="AC853" s="148" t="s">
        <v>3491</v>
      </c>
    </row>
    <row r="854" spans="26:29" ht="15.75">
      <c r="Z854" s="14" t="s">
        <v>1268</v>
      </c>
      <c r="AB854" s="147">
        <v>3726</v>
      </c>
      <c r="AC854" s="148" t="s">
        <v>392</v>
      </c>
    </row>
    <row r="855" spans="26:29" ht="15.75">
      <c r="Z855" s="14" t="s">
        <v>1269</v>
      </c>
      <c r="AB855" s="147">
        <v>3726</v>
      </c>
      <c r="AC855" s="148" t="s">
        <v>3083</v>
      </c>
    </row>
    <row r="856" spans="26:29" ht="15.75">
      <c r="Z856" s="14" t="s">
        <v>1270</v>
      </c>
      <c r="AB856" s="147">
        <v>3728</v>
      </c>
      <c r="AC856" s="148" t="s">
        <v>1666</v>
      </c>
    </row>
    <row r="857" spans="26:29" ht="15.75">
      <c r="Z857" s="14" t="s">
        <v>1271</v>
      </c>
      <c r="AB857" s="147">
        <v>3728</v>
      </c>
      <c r="AC857" s="148" t="s">
        <v>1300</v>
      </c>
    </row>
    <row r="858" spans="26:29" ht="15.75">
      <c r="Z858" s="14" t="s">
        <v>1272</v>
      </c>
      <c r="AB858" s="147">
        <v>3729</v>
      </c>
      <c r="AC858" s="148" t="s">
        <v>2815</v>
      </c>
    </row>
    <row r="859" spans="26:29" ht="15.75">
      <c r="Z859" s="14" t="s">
        <v>1273</v>
      </c>
      <c r="AB859" s="147">
        <v>3731</v>
      </c>
      <c r="AC859" s="148" t="s">
        <v>3084</v>
      </c>
    </row>
    <row r="860" spans="26:29" ht="15.75">
      <c r="Z860" s="14" t="s">
        <v>1274</v>
      </c>
      <c r="AB860" s="147">
        <v>3732</v>
      </c>
      <c r="AC860" s="148" t="s">
        <v>1911</v>
      </c>
    </row>
    <row r="861" spans="26:29" ht="15.75">
      <c r="Z861" s="14" t="s">
        <v>1275</v>
      </c>
      <c r="AB861" s="147">
        <v>3733</v>
      </c>
      <c r="AC861" s="148" t="s">
        <v>2737</v>
      </c>
    </row>
    <row r="862" spans="26:29" ht="15.75">
      <c r="Z862" s="14" t="s">
        <v>1276</v>
      </c>
      <c r="AB862" s="147">
        <v>3734</v>
      </c>
      <c r="AC862" s="148" t="s">
        <v>3085</v>
      </c>
    </row>
    <row r="863" spans="26:29" ht="15.75">
      <c r="Z863" s="14" t="s">
        <v>1277</v>
      </c>
      <c r="AB863" s="147">
        <v>3735</v>
      </c>
      <c r="AC863" s="148" t="s">
        <v>1187</v>
      </c>
    </row>
    <row r="864" spans="26:29" ht="15.75">
      <c r="Z864" s="14" t="s">
        <v>1278</v>
      </c>
      <c r="AB864" s="147">
        <v>3735</v>
      </c>
      <c r="AC864" s="148" t="s">
        <v>395</v>
      </c>
    </row>
    <row r="865" spans="26:29" ht="15.75">
      <c r="Z865" s="14" t="s">
        <v>1279</v>
      </c>
      <c r="AB865" s="147">
        <v>3735</v>
      </c>
      <c r="AC865" s="148" t="s">
        <v>1599</v>
      </c>
    </row>
    <row r="866" spans="26:29" ht="15.75">
      <c r="Z866" s="14" t="s">
        <v>1280</v>
      </c>
      <c r="AB866" s="147">
        <v>3741</v>
      </c>
      <c r="AC866" s="148" t="s">
        <v>1535</v>
      </c>
    </row>
    <row r="867" spans="26:29" ht="15.75">
      <c r="Z867" s="14" t="s">
        <v>1281</v>
      </c>
      <c r="AB867" s="147">
        <v>3742</v>
      </c>
      <c r="AC867" s="148" t="s">
        <v>2738</v>
      </c>
    </row>
    <row r="868" spans="26:29" ht="15.75">
      <c r="Z868" s="14" t="s">
        <v>1282</v>
      </c>
      <c r="AB868" s="147">
        <v>3743</v>
      </c>
      <c r="AC868" s="148" t="s">
        <v>2443</v>
      </c>
    </row>
    <row r="869" spans="26:29" ht="15.75">
      <c r="Z869" s="14" t="s">
        <v>1283</v>
      </c>
      <c r="AB869" s="147">
        <v>3744</v>
      </c>
      <c r="AC869" s="148" t="s">
        <v>2190</v>
      </c>
    </row>
    <row r="870" spans="26:29" ht="15.75">
      <c r="Z870" s="14" t="s">
        <v>1284</v>
      </c>
      <c r="AB870" s="147">
        <v>3751</v>
      </c>
      <c r="AC870" s="148" t="s">
        <v>2993</v>
      </c>
    </row>
    <row r="871" spans="26:29" ht="15.75">
      <c r="Z871" s="14" t="s">
        <v>1285</v>
      </c>
      <c r="AB871" s="147">
        <v>3752</v>
      </c>
      <c r="AC871" s="148" t="s">
        <v>2992</v>
      </c>
    </row>
    <row r="872" spans="26:29" ht="15.75">
      <c r="Z872" s="14" t="s">
        <v>1286</v>
      </c>
      <c r="AB872" s="147">
        <v>3752</v>
      </c>
      <c r="AC872" s="148" t="s">
        <v>1248</v>
      </c>
    </row>
    <row r="873" spans="26:29" ht="15.75">
      <c r="Z873" s="14" t="s">
        <v>1287</v>
      </c>
      <c r="AB873" s="147">
        <v>3753</v>
      </c>
      <c r="AC873" s="148" t="s">
        <v>165</v>
      </c>
    </row>
    <row r="874" spans="26:29" ht="15.75">
      <c r="Z874" s="14" t="s">
        <v>1288</v>
      </c>
      <c r="AB874" s="147">
        <v>3754</v>
      </c>
      <c r="AC874" s="148" t="s">
        <v>2935</v>
      </c>
    </row>
    <row r="875" spans="26:29" ht="15.75">
      <c r="Z875" s="14" t="s">
        <v>1289</v>
      </c>
      <c r="AB875" s="147">
        <v>3754</v>
      </c>
      <c r="AC875" s="148" t="s">
        <v>2107</v>
      </c>
    </row>
    <row r="876" spans="26:29" ht="15.75">
      <c r="Z876" s="14" t="s">
        <v>1290</v>
      </c>
      <c r="AB876" s="147">
        <v>3755</v>
      </c>
      <c r="AC876" s="148" t="s">
        <v>2065</v>
      </c>
    </row>
    <row r="877" spans="26:29" ht="15.75">
      <c r="Z877" s="14" t="s">
        <v>1291</v>
      </c>
      <c r="AB877" s="147">
        <v>3756</v>
      </c>
      <c r="AC877" s="148" t="s">
        <v>2565</v>
      </c>
    </row>
    <row r="878" spans="26:29" ht="15.75">
      <c r="Z878" s="14" t="s">
        <v>1292</v>
      </c>
      <c r="AB878" s="147">
        <v>3756</v>
      </c>
      <c r="AC878" s="148" t="s">
        <v>3387</v>
      </c>
    </row>
    <row r="879" spans="26:29" ht="15.75">
      <c r="Z879" s="14" t="s">
        <v>1293</v>
      </c>
      <c r="AB879" s="147">
        <v>3757</v>
      </c>
      <c r="AC879" s="148" t="s">
        <v>3078</v>
      </c>
    </row>
    <row r="880" spans="26:29" ht="15.75">
      <c r="Z880" s="14" t="s">
        <v>1294</v>
      </c>
      <c r="AB880" s="147">
        <v>3757</v>
      </c>
      <c r="AC880" s="148" t="s">
        <v>1086</v>
      </c>
    </row>
    <row r="881" spans="26:29" ht="15.75">
      <c r="Z881" s="14" t="s">
        <v>1295</v>
      </c>
      <c r="AB881" s="147">
        <v>3757</v>
      </c>
      <c r="AC881" s="148" t="s">
        <v>3170</v>
      </c>
    </row>
    <row r="882" spans="26:29" ht="15.75">
      <c r="Z882" s="14" t="s">
        <v>1296</v>
      </c>
      <c r="AB882" s="147">
        <v>3758</v>
      </c>
      <c r="AC882" s="148" t="s">
        <v>1572</v>
      </c>
    </row>
    <row r="883" spans="26:29" ht="15.75">
      <c r="Z883" s="14" t="s">
        <v>1297</v>
      </c>
      <c r="AB883" s="147">
        <v>3759</v>
      </c>
      <c r="AC883" s="148" t="s">
        <v>254</v>
      </c>
    </row>
    <row r="884" spans="26:29" ht="15.75">
      <c r="Z884" s="14" t="s">
        <v>1298</v>
      </c>
      <c r="AB884" s="147">
        <v>3761</v>
      </c>
      <c r="AC884" s="148" t="s">
        <v>3056</v>
      </c>
    </row>
    <row r="885" spans="26:29" ht="15.75">
      <c r="Z885" s="14" t="s">
        <v>1299</v>
      </c>
      <c r="AB885" s="147">
        <v>3761</v>
      </c>
      <c r="AC885" s="148" t="s">
        <v>3057</v>
      </c>
    </row>
    <row r="886" spans="26:29" ht="15.75">
      <c r="Z886" s="14" t="s">
        <v>1300</v>
      </c>
      <c r="AB886" s="147">
        <v>3761</v>
      </c>
      <c r="AC886" s="148" t="s">
        <v>3270</v>
      </c>
    </row>
    <row r="887" spans="26:29" ht="15.75">
      <c r="Z887" s="14" t="s">
        <v>1301</v>
      </c>
      <c r="AB887" s="147">
        <v>3762</v>
      </c>
      <c r="AC887" s="148" t="s">
        <v>3074</v>
      </c>
    </row>
    <row r="888" spans="26:29" ht="15.75">
      <c r="Z888" s="14" t="s">
        <v>1302</v>
      </c>
      <c r="AB888" s="147">
        <v>3763</v>
      </c>
      <c r="AC888" s="148" t="s">
        <v>744</v>
      </c>
    </row>
    <row r="889" spans="26:29" ht="15.75">
      <c r="Z889" s="14" t="s">
        <v>1303</v>
      </c>
      <c r="AB889" s="147">
        <v>3764</v>
      </c>
      <c r="AC889" s="148" t="s">
        <v>743</v>
      </c>
    </row>
    <row r="890" spans="26:29" ht="15.75">
      <c r="Z890" s="14" t="s">
        <v>1304</v>
      </c>
      <c r="AB890" s="147">
        <v>3765</v>
      </c>
      <c r="AC890" s="148" t="s">
        <v>1832</v>
      </c>
    </row>
    <row r="891" spans="26:29" ht="15.75">
      <c r="Z891" s="14" t="s">
        <v>1305</v>
      </c>
      <c r="AB891" s="147">
        <v>3765</v>
      </c>
      <c r="AC891" s="148" t="s">
        <v>3269</v>
      </c>
    </row>
    <row r="892" spans="26:29" ht="15.75">
      <c r="Z892" s="14" t="s">
        <v>1306</v>
      </c>
      <c r="AB892" s="147">
        <v>3765</v>
      </c>
      <c r="AC892" s="148" t="s">
        <v>3272</v>
      </c>
    </row>
    <row r="893" spans="26:29" ht="15.75">
      <c r="Z893" s="14" t="s">
        <v>1307</v>
      </c>
      <c r="AB893" s="147">
        <v>3767</v>
      </c>
      <c r="AC893" s="148" t="s">
        <v>3271</v>
      </c>
    </row>
    <row r="894" spans="26:29" ht="15.75">
      <c r="Z894" s="14" t="s">
        <v>1308</v>
      </c>
      <c r="AB894" s="147">
        <v>3768</v>
      </c>
      <c r="AC894" s="148" t="s">
        <v>1455</v>
      </c>
    </row>
    <row r="895" spans="26:29" ht="15.75">
      <c r="Z895" s="14" t="s">
        <v>1309</v>
      </c>
      <c r="AB895" s="147">
        <v>3768</v>
      </c>
      <c r="AC895" s="148" t="s">
        <v>659</v>
      </c>
    </row>
    <row r="896" spans="26:29" ht="15.75">
      <c r="Z896" s="14" t="s">
        <v>1310</v>
      </c>
      <c r="AB896" s="147">
        <v>3768</v>
      </c>
      <c r="AC896" s="148" t="s">
        <v>742</v>
      </c>
    </row>
    <row r="897" spans="26:29" ht="15.75">
      <c r="Z897" s="14" t="s">
        <v>1311</v>
      </c>
      <c r="AB897" s="147">
        <v>3769</v>
      </c>
      <c r="AC897" s="148" t="s">
        <v>3273</v>
      </c>
    </row>
    <row r="898" spans="26:29" ht="15.75">
      <c r="Z898" s="14" t="s">
        <v>1312</v>
      </c>
      <c r="AB898" s="147">
        <v>3770</v>
      </c>
      <c r="AC898" s="148" t="s">
        <v>2760</v>
      </c>
    </row>
    <row r="899" spans="26:29" ht="15.75">
      <c r="Z899" s="14" t="s">
        <v>1313</v>
      </c>
      <c r="AB899" s="147">
        <v>3773</v>
      </c>
      <c r="AC899" s="148" t="s">
        <v>2748</v>
      </c>
    </row>
    <row r="900" spans="26:29" ht="15.75">
      <c r="Z900" s="14" t="s">
        <v>1314</v>
      </c>
      <c r="AB900" s="147">
        <v>3773</v>
      </c>
      <c r="AC900" s="148" t="s">
        <v>2752</v>
      </c>
    </row>
    <row r="901" spans="26:29" ht="15.75">
      <c r="Z901" s="14" t="s">
        <v>1315</v>
      </c>
      <c r="AB901" s="147">
        <v>3775</v>
      </c>
      <c r="AC901" s="148" t="s">
        <v>1839</v>
      </c>
    </row>
    <row r="902" spans="26:29" ht="15.75">
      <c r="Z902" s="14" t="s">
        <v>1316</v>
      </c>
      <c r="AB902" s="147">
        <v>3776</v>
      </c>
      <c r="AC902" s="148" t="s">
        <v>2680</v>
      </c>
    </row>
    <row r="903" spans="26:29" ht="15.75">
      <c r="Z903" s="14" t="s">
        <v>1317</v>
      </c>
      <c r="AB903" s="147">
        <v>3777</v>
      </c>
      <c r="AC903" s="148" t="s">
        <v>2524</v>
      </c>
    </row>
    <row r="904" spans="26:29" ht="15.75">
      <c r="Z904" s="14" t="s">
        <v>1318</v>
      </c>
      <c r="AB904" s="147">
        <v>3778</v>
      </c>
      <c r="AC904" s="148" t="s">
        <v>3386</v>
      </c>
    </row>
    <row r="905" spans="26:29" ht="15.75">
      <c r="Z905" s="14" t="s">
        <v>1319</v>
      </c>
      <c r="AB905" s="147">
        <v>3779</v>
      </c>
      <c r="AC905" s="148" t="s">
        <v>293</v>
      </c>
    </row>
    <row r="906" spans="26:29" ht="15.75">
      <c r="Z906" s="14" t="s">
        <v>1320</v>
      </c>
      <c r="AB906" s="147">
        <v>3780</v>
      </c>
      <c r="AC906" s="148" t="s">
        <v>1073</v>
      </c>
    </row>
    <row r="907" spans="26:29" ht="15.75">
      <c r="Z907" s="14" t="s">
        <v>1321</v>
      </c>
      <c r="AB907" s="147">
        <v>3780</v>
      </c>
      <c r="AC907" s="148" t="s">
        <v>575</v>
      </c>
    </row>
    <row r="908" spans="26:29" ht="15.75">
      <c r="Z908" s="14" t="s">
        <v>1322</v>
      </c>
      <c r="AB908" s="147">
        <v>3780</v>
      </c>
      <c r="AC908" s="148" t="s">
        <v>959</v>
      </c>
    </row>
    <row r="909" spans="26:29" ht="15.75">
      <c r="Z909" s="14" t="s">
        <v>1323</v>
      </c>
      <c r="AB909" s="147">
        <v>3780</v>
      </c>
      <c r="AC909" s="148" t="s">
        <v>1924</v>
      </c>
    </row>
    <row r="910" spans="26:29" ht="15.75">
      <c r="Z910" s="14" t="s">
        <v>1324</v>
      </c>
      <c r="AB910" s="147">
        <v>3783</v>
      </c>
      <c r="AC910" s="148" t="s">
        <v>1073</v>
      </c>
    </row>
    <row r="911" spans="26:29" ht="15.75">
      <c r="Z911" s="14" t="s">
        <v>1325</v>
      </c>
      <c r="AB911" s="147">
        <v>3786</v>
      </c>
      <c r="AC911" s="148" t="s">
        <v>1927</v>
      </c>
    </row>
    <row r="912" spans="26:29" ht="15.75">
      <c r="Z912" s="14" t="s">
        <v>1326</v>
      </c>
      <c r="AB912" s="147">
        <v>3786</v>
      </c>
      <c r="AC912" s="148" t="s">
        <v>1408</v>
      </c>
    </row>
    <row r="913" spans="26:29" ht="15.75">
      <c r="Z913" s="14" t="s">
        <v>1327</v>
      </c>
      <c r="AB913" s="147">
        <v>3786</v>
      </c>
      <c r="AC913" s="148" t="s">
        <v>1519</v>
      </c>
    </row>
    <row r="914" spans="26:29" ht="15.75">
      <c r="Z914" s="14" t="s">
        <v>1328</v>
      </c>
      <c r="AB914" s="147">
        <v>3786</v>
      </c>
      <c r="AC914" s="148" t="s">
        <v>2916</v>
      </c>
    </row>
    <row r="915" spans="26:29" ht="15.75">
      <c r="Z915" s="14" t="s">
        <v>1329</v>
      </c>
      <c r="AB915" s="147">
        <v>3787</v>
      </c>
      <c r="AC915" s="148" t="s">
        <v>3262</v>
      </c>
    </row>
    <row r="916" spans="26:29" ht="15.75">
      <c r="Z916" s="14" t="s">
        <v>1330</v>
      </c>
      <c r="AB916" s="147">
        <v>3791</v>
      </c>
      <c r="AC916" s="148" t="s">
        <v>2750</v>
      </c>
    </row>
    <row r="917" spans="26:29" ht="15.75">
      <c r="Z917" s="14" t="s">
        <v>1331</v>
      </c>
      <c r="AB917" s="147">
        <v>3792</v>
      </c>
      <c r="AC917" s="148" t="s">
        <v>2743</v>
      </c>
    </row>
    <row r="918" spans="26:29" ht="15.75">
      <c r="Z918" s="14" t="s">
        <v>1332</v>
      </c>
      <c r="AB918" s="147">
        <v>3793</v>
      </c>
      <c r="AC918" s="148" t="s">
        <v>2744</v>
      </c>
    </row>
    <row r="919" spans="26:29" ht="15.75">
      <c r="Z919" s="14" t="s">
        <v>1333</v>
      </c>
      <c r="AB919" s="147">
        <v>3794</v>
      </c>
      <c r="AC919" s="148" t="s">
        <v>759</v>
      </c>
    </row>
    <row r="920" spans="26:29" ht="15.75">
      <c r="Z920" s="14" t="s">
        <v>1334</v>
      </c>
      <c r="AB920" s="147">
        <v>3794</v>
      </c>
      <c r="AC920" s="148" t="s">
        <v>3551</v>
      </c>
    </row>
    <row r="921" spans="26:29" ht="15.75">
      <c r="Z921" s="14" t="s">
        <v>1335</v>
      </c>
      <c r="AB921" s="147">
        <v>3795</v>
      </c>
      <c r="AC921" s="148" t="s">
        <v>1380</v>
      </c>
    </row>
    <row r="922" spans="26:29" ht="15.75">
      <c r="Z922" s="14" t="s">
        <v>1336</v>
      </c>
      <c r="AB922" s="147">
        <v>3795</v>
      </c>
      <c r="AC922" s="148" t="s">
        <v>2406</v>
      </c>
    </row>
    <row r="923" spans="26:29" ht="15.75">
      <c r="Z923" s="14" t="s">
        <v>1337</v>
      </c>
      <c r="AB923" s="147">
        <v>3796</v>
      </c>
      <c r="AC923" s="148" t="s">
        <v>777</v>
      </c>
    </row>
    <row r="924" spans="26:29" ht="15.75">
      <c r="Z924" s="14" t="s">
        <v>1338</v>
      </c>
      <c r="AB924" s="147">
        <v>3800</v>
      </c>
      <c r="AC924" s="148" t="s">
        <v>3047</v>
      </c>
    </row>
    <row r="925" spans="26:29" ht="15.75">
      <c r="Z925" s="14" t="s">
        <v>1339</v>
      </c>
      <c r="AB925" s="147">
        <v>3809</v>
      </c>
      <c r="AC925" s="148" t="s">
        <v>2808</v>
      </c>
    </row>
    <row r="926" spans="26:29" ht="15.75">
      <c r="Z926" s="14" t="s">
        <v>1340</v>
      </c>
      <c r="AB926" s="147">
        <v>3809</v>
      </c>
      <c r="AC926" s="148" t="s">
        <v>148</v>
      </c>
    </row>
    <row r="927" spans="26:29" ht="15.75">
      <c r="Z927" s="14" t="s">
        <v>1341</v>
      </c>
      <c r="AB927" s="147">
        <v>3809</v>
      </c>
      <c r="AC927" s="148" t="s">
        <v>2370</v>
      </c>
    </row>
    <row r="928" spans="26:29" ht="15.75">
      <c r="Z928" s="14" t="s">
        <v>1342</v>
      </c>
      <c r="AB928" s="147">
        <v>3811</v>
      </c>
      <c r="AC928" s="148" t="s">
        <v>404</v>
      </c>
    </row>
    <row r="929" spans="26:29" ht="15.75">
      <c r="Z929" s="14" t="s">
        <v>1343</v>
      </c>
      <c r="AB929" s="147">
        <v>3812</v>
      </c>
      <c r="AC929" s="148" t="s">
        <v>1470</v>
      </c>
    </row>
    <row r="930" spans="26:29" ht="15.75">
      <c r="Z930" s="14" t="s">
        <v>1344</v>
      </c>
      <c r="AB930" s="147">
        <v>3812</v>
      </c>
      <c r="AC930" s="148" t="s">
        <v>2167</v>
      </c>
    </row>
    <row r="931" spans="26:29" ht="15.75">
      <c r="Z931" s="14" t="s">
        <v>1345</v>
      </c>
      <c r="AB931" s="147">
        <v>3813</v>
      </c>
      <c r="AC931" s="148" t="s">
        <v>1909</v>
      </c>
    </row>
    <row r="932" spans="26:29" ht="15.75">
      <c r="Z932" s="14" t="s">
        <v>1346</v>
      </c>
      <c r="AB932" s="147">
        <v>3814</v>
      </c>
      <c r="AC932" s="148" t="s">
        <v>1189</v>
      </c>
    </row>
    <row r="933" spans="26:29" ht="15.75">
      <c r="Z933" s="14" t="s">
        <v>1347</v>
      </c>
      <c r="AB933" s="147">
        <v>3815</v>
      </c>
      <c r="AC933" s="148" t="s">
        <v>1237</v>
      </c>
    </row>
    <row r="934" spans="26:29" ht="15.75">
      <c r="Z934" s="14" t="s">
        <v>1348</v>
      </c>
      <c r="AB934" s="147">
        <v>3815</v>
      </c>
      <c r="AC934" s="148" t="s">
        <v>135</v>
      </c>
    </row>
    <row r="935" spans="26:29" ht="15.75">
      <c r="Z935" s="14" t="s">
        <v>1349</v>
      </c>
      <c r="AB935" s="147">
        <v>3816</v>
      </c>
      <c r="AC935" s="148" t="s">
        <v>1241</v>
      </c>
    </row>
    <row r="936" spans="26:29" ht="15.75">
      <c r="Z936" s="14" t="s">
        <v>1350</v>
      </c>
      <c r="AB936" s="147">
        <v>3817</v>
      </c>
      <c r="AC936" s="148" t="s">
        <v>1240</v>
      </c>
    </row>
    <row r="937" spans="26:29" ht="15.75">
      <c r="Z937" s="14" t="s">
        <v>1351</v>
      </c>
      <c r="AB937" s="147">
        <v>3821</v>
      </c>
      <c r="AC937" s="148" t="s">
        <v>1893</v>
      </c>
    </row>
    <row r="938" spans="26:29" ht="15.75">
      <c r="Z938" s="14" t="s">
        <v>1352</v>
      </c>
      <c r="AB938" s="147">
        <v>3821</v>
      </c>
      <c r="AC938" s="148" t="s">
        <v>827</v>
      </c>
    </row>
    <row r="939" spans="26:29" ht="15.75">
      <c r="Z939" s="14" t="s">
        <v>1353</v>
      </c>
      <c r="AB939" s="147">
        <v>3821</v>
      </c>
      <c r="AC939" s="148" t="s">
        <v>1601</v>
      </c>
    </row>
    <row r="940" spans="26:29" ht="15.75">
      <c r="Z940" s="14" t="s">
        <v>1354</v>
      </c>
      <c r="AB940" s="147">
        <v>3821</v>
      </c>
      <c r="AC940" s="148" t="s">
        <v>1698</v>
      </c>
    </row>
    <row r="941" spans="26:29" ht="15.75">
      <c r="Z941" s="14" t="s">
        <v>1355</v>
      </c>
      <c r="AB941" s="147">
        <v>3821</v>
      </c>
      <c r="AC941" s="148" t="s">
        <v>2505</v>
      </c>
    </row>
    <row r="942" spans="26:29" ht="15.75">
      <c r="Z942" s="14" t="s">
        <v>1356</v>
      </c>
      <c r="AB942" s="147">
        <v>3821</v>
      </c>
      <c r="AC942" s="148" t="s">
        <v>2559</v>
      </c>
    </row>
    <row r="943" spans="26:29" ht="15.75">
      <c r="Z943" s="14" t="s">
        <v>1357</v>
      </c>
      <c r="AB943" s="147">
        <v>3821</v>
      </c>
      <c r="AC943" s="148" t="s">
        <v>2959</v>
      </c>
    </row>
    <row r="944" spans="26:29" ht="15.75">
      <c r="Z944" s="14" t="s">
        <v>1358</v>
      </c>
      <c r="AB944" s="147">
        <v>3825</v>
      </c>
      <c r="AC944" s="148" t="s">
        <v>2683</v>
      </c>
    </row>
    <row r="945" spans="26:29" ht="15.75">
      <c r="Z945" s="14" t="s">
        <v>1359</v>
      </c>
      <c r="AB945" s="147">
        <v>3825</v>
      </c>
      <c r="AC945" s="148" t="s">
        <v>972</v>
      </c>
    </row>
    <row r="946" spans="26:29" ht="15.75">
      <c r="Z946" s="14" t="s">
        <v>1360</v>
      </c>
      <c r="AB946" s="147">
        <v>3825</v>
      </c>
      <c r="AC946" s="148" t="s">
        <v>3476</v>
      </c>
    </row>
    <row r="947" spans="26:29" ht="15.75">
      <c r="Z947" s="14" t="s">
        <v>1361</v>
      </c>
      <c r="AB947" s="147">
        <v>3826</v>
      </c>
      <c r="AC947" s="148" t="s">
        <v>2684</v>
      </c>
    </row>
    <row r="948" spans="26:29" ht="15.75">
      <c r="Z948" s="14" t="s">
        <v>1362</v>
      </c>
      <c r="AB948" s="147">
        <v>3831</v>
      </c>
      <c r="AC948" s="148" t="s">
        <v>1653</v>
      </c>
    </row>
    <row r="949" spans="26:29" ht="15.75">
      <c r="Z949" s="15" t="s">
        <v>1363</v>
      </c>
      <c r="AB949" s="147">
        <v>3832</v>
      </c>
      <c r="AC949" s="148" t="s">
        <v>1943</v>
      </c>
    </row>
    <row r="950" spans="26:29" ht="15.75">
      <c r="Z950" s="14" t="s">
        <v>1364</v>
      </c>
      <c r="AB950" s="147">
        <v>3833</v>
      </c>
      <c r="AC950" s="148" t="s">
        <v>2694</v>
      </c>
    </row>
    <row r="951" spans="26:29" ht="15.75">
      <c r="Z951" s="14" t="s">
        <v>1365</v>
      </c>
      <c r="AB951" s="147">
        <v>3834</v>
      </c>
      <c r="AC951" s="148" t="s">
        <v>985</v>
      </c>
    </row>
    <row r="952" spans="26:29" ht="15.75">
      <c r="Z952" s="14" t="s">
        <v>1366</v>
      </c>
      <c r="AB952" s="147">
        <v>3834</v>
      </c>
      <c r="AC952" s="148" t="s">
        <v>692</v>
      </c>
    </row>
    <row r="953" spans="26:29" ht="15.75">
      <c r="Z953" s="14" t="s">
        <v>1367</v>
      </c>
      <c r="AB953" s="147">
        <v>3836</v>
      </c>
      <c r="AC953" s="148" t="s">
        <v>572</v>
      </c>
    </row>
    <row r="954" spans="26:29" ht="15.75">
      <c r="Z954" s="14" t="s">
        <v>1368</v>
      </c>
      <c r="AB954" s="147">
        <v>3837</v>
      </c>
      <c r="AC954" s="148" t="s">
        <v>1167</v>
      </c>
    </row>
    <row r="955" spans="26:29" ht="15.75">
      <c r="Z955" s="14" t="s">
        <v>1369</v>
      </c>
      <c r="AB955" s="147">
        <v>3837</v>
      </c>
      <c r="AC955" s="148" t="s">
        <v>347</v>
      </c>
    </row>
    <row r="956" spans="26:29" ht="15.75">
      <c r="Z956" s="14" t="s">
        <v>1370</v>
      </c>
      <c r="AB956" s="147">
        <v>3837</v>
      </c>
      <c r="AC956" s="148" t="s">
        <v>888</v>
      </c>
    </row>
    <row r="957" spans="26:29" ht="15.75">
      <c r="Z957" s="14" t="s">
        <v>1371</v>
      </c>
      <c r="AB957" s="147">
        <v>3837</v>
      </c>
      <c r="AC957" s="148" t="s">
        <v>1239</v>
      </c>
    </row>
    <row r="958" spans="26:29" ht="15.75">
      <c r="Z958" s="14" t="s">
        <v>1372</v>
      </c>
      <c r="AB958" s="147">
        <v>3841</v>
      </c>
      <c r="AC958" s="148" t="s">
        <v>476</v>
      </c>
    </row>
    <row r="959" spans="26:29" ht="15.75">
      <c r="Z959" s="14" t="s">
        <v>1373</v>
      </c>
      <c r="AB959" s="147">
        <v>3842</v>
      </c>
      <c r="AC959" s="148" t="s">
        <v>1377</v>
      </c>
    </row>
    <row r="960" spans="26:29" ht="15.75">
      <c r="Z960" s="14" t="s">
        <v>1374</v>
      </c>
      <c r="AB960" s="147">
        <v>3843</v>
      </c>
      <c r="AC960" s="148" t="s">
        <v>1770</v>
      </c>
    </row>
    <row r="961" spans="26:29" ht="15.75">
      <c r="Z961" s="14" t="s">
        <v>1375</v>
      </c>
      <c r="AB961" s="147">
        <v>3844</v>
      </c>
      <c r="AC961" s="148" t="s">
        <v>2250</v>
      </c>
    </row>
    <row r="962" spans="26:29" ht="15.75">
      <c r="Z962" s="14" t="s">
        <v>1376</v>
      </c>
      <c r="AB962" s="147">
        <v>3844</v>
      </c>
      <c r="AC962" s="148" t="s">
        <v>3013</v>
      </c>
    </row>
    <row r="963" spans="26:29" ht="15.75">
      <c r="Z963" s="14" t="s">
        <v>1377</v>
      </c>
      <c r="AB963" s="147">
        <v>3846</v>
      </c>
      <c r="AC963" s="148" t="s">
        <v>1434</v>
      </c>
    </row>
    <row r="964" spans="26:29" ht="15.75">
      <c r="Z964" s="14" t="s">
        <v>1378</v>
      </c>
      <c r="AB964" s="147">
        <v>3847</v>
      </c>
      <c r="AC964" s="148" t="s">
        <v>1165</v>
      </c>
    </row>
    <row r="965" spans="26:29" ht="15.75">
      <c r="Z965" s="14" t="s">
        <v>1379</v>
      </c>
      <c r="AB965" s="147">
        <v>3848</v>
      </c>
      <c r="AC965" s="148" t="s">
        <v>918</v>
      </c>
    </row>
    <row r="966" spans="26:29" ht="15.75">
      <c r="Z966" s="14" t="s">
        <v>1380</v>
      </c>
      <c r="AB966" s="147">
        <v>3849</v>
      </c>
      <c r="AC966" s="148" t="s">
        <v>1210</v>
      </c>
    </row>
    <row r="967" spans="26:29" ht="15.75">
      <c r="Z967" s="14" t="s">
        <v>1381</v>
      </c>
      <c r="AB967" s="147">
        <v>3851</v>
      </c>
      <c r="AC967" s="148" t="s">
        <v>1509</v>
      </c>
    </row>
    <row r="968" spans="26:29" ht="15.75">
      <c r="Z968" s="14" t="s">
        <v>1382</v>
      </c>
      <c r="AB968" s="147">
        <v>3852</v>
      </c>
      <c r="AC968" s="148" t="s">
        <v>1437</v>
      </c>
    </row>
    <row r="969" spans="26:29" ht="15.75">
      <c r="Z969" s="14" t="s">
        <v>1383</v>
      </c>
      <c r="AB969" s="147">
        <v>3853</v>
      </c>
      <c r="AC969" s="148" t="s">
        <v>2558</v>
      </c>
    </row>
    <row r="970" spans="26:29" ht="15.75">
      <c r="Z970" s="14" t="s">
        <v>1384</v>
      </c>
      <c r="AB970" s="147">
        <v>3853</v>
      </c>
      <c r="AC970" s="148" t="s">
        <v>1431</v>
      </c>
    </row>
    <row r="971" spans="26:29" ht="15.75">
      <c r="Z971" s="14" t="s">
        <v>1385</v>
      </c>
      <c r="AB971" s="147">
        <v>3854</v>
      </c>
      <c r="AC971" s="148" t="s">
        <v>1284</v>
      </c>
    </row>
    <row r="972" spans="26:29" ht="15.75">
      <c r="Z972" s="14" t="s">
        <v>1386</v>
      </c>
      <c r="AB972" s="147">
        <v>3855</v>
      </c>
      <c r="AC972" s="148" t="s">
        <v>1146</v>
      </c>
    </row>
    <row r="973" spans="26:29" ht="15.75">
      <c r="Z973" s="14" t="s">
        <v>1387</v>
      </c>
      <c r="AB973" s="147">
        <v>3860</v>
      </c>
      <c r="AC973" s="148" t="s">
        <v>1104</v>
      </c>
    </row>
    <row r="974" spans="26:29" ht="15.75">
      <c r="Z974" s="14" t="s">
        <v>1388</v>
      </c>
      <c r="AB974" s="147">
        <v>3863</v>
      </c>
      <c r="AC974" s="148" t="s">
        <v>2930</v>
      </c>
    </row>
    <row r="975" spans="26:29" ht="15.75">
      <c r="Z975" s="14" t="s">
        <v>1389</v>
      </c>
      <c r="AB975" s="147">
        <v>3864</v>
      </c>
      <c r="AC975" s="148" t="s">
        <v>1215</v>
      </c>
    </row>
    <row r="976" spans="26:29" ht="15.75">
      <c r="Z976" s="14" t="s">
        <v>1390</v>
      </c>
      <c r="AB976" s="147">
        <v>3865</v>
      </c>
      <c r="AC976" s="148" t="s">
        <v>1144</v>
      </c>
    </row>
    <row r="977" spans="26:29" ht="15.75">
      <c r="Z977" s="14" t="s">
        <v>1391</v>
      </c>
      <c r="AB977" s="147">
        <v>3866</v>
      </c>
      <c r="AC977" s="148" t="s">
        <v>2990</v>
      </c>
    </row>
    <row r="978" spans="26:29" ht="15.75">
      <c r="Z978" s="14" t="s">
        <v>1392</v>
      </c>
      <c r="AB978" s="147">
        <v>3866</v>
      </c>
      <c r="AC978" s="148" t="s">
        <v>1969</v>
      </c>
    </row>
    <row r="979" spans="26:29" ht="15.75">
      <c r="Z979" s="14" t="s">
        <v>1393</v>
      </c>
      <c r="AB979" s="147">
        <v>3871</v>
      </c>
      <c r="AC979" s="148" t="s">
        <v>2098</v>
      </c>
    </row>
    <row r="980" spans="26:29" ht="15.75">
      <c r="Z980" s="14" t="s">
        <v>1394</v>
      </c>
      <c r="AB980" s="147">
        <v>3872</v>
      </c>
      <c r="AC980" s="148" t="s">
        <v>2361</v>
      </c>
    </row>
    <row r="981" spans="26:29" ht="15.75">
      <c r="Z981" s="14" t="s">
        <v>1395</v>
      </c>
      <c r="AB981" s="147">
        <v>3873</v>
      </c>
      <c r="AC981" s="148" t="s">
        <v>1255</v>
      </c>
    </row>
    <row r="982" spans="26:29" ht="15.75">
      <c r="Z982" s="14" t="s">
        <v>1396</v>
      </c>
      <c r="AB982" s="147">
        <v>3874</v>
      </c>
      <c r="AC982" s="148" t="s">
        <v>1439</v>
      </c>
    </row>
    <row r="983" spans="26:29" ht="15.75">
      <c r="Z983" s="14" t="s">
        <v>1397</v>
      </c>
      <c r="AB983" s="147">
        <v>3874</v>
      </c>
      <c r="AC983" s="148" t="s">
        <v>1436</v>
      </c>
    </row>
    <row r="984" spans="26:29" ht="15.75">
      <c r="Z984" s="14" t="s">
        <v>1398</v>
      </c>
      <c r="AB984" s="147">
        <v>3874</v>
      </c>
      <c r="AC984" s="148" t="s">
        <v>2645</v>
      </c>
    </row>
    <row r="985" spans="26:29" ht="15.75">
      <c r="Z985" s="14" t="s">
        <v>1399</v>
      </c>
      <c r="AB985" s="147">
        <v>3875</v>
      </c>
      <c r="AC985" s="148" t="s">
        <v>1438</v>
      </c>
    </row>
    <row r="986" spans="26:29" ht="15.75">
      <c r="Z986" s="14" t="s">
        <v>1400</v>
      </c>
      <c r="AB986" s="147">
        <v>3876</v>
      </c>
      <c r="AC986" s="148" t="s">
        <v>1452</v>
      </c>
    </row>
    <row r="987" spans="26:29" ht="15.75">
      <c r="Z987" s="14" t="s">
        <v>1401</v>
      </c>
      <c r="AB987" s="147">
        <v>3877</v>
      </c>
      <c r="AC987" s="148" t="s">
        <v>3275</v>
      </c>
    </row>
    <row r="988" spans="26:29" ht="15.75">
      <c r="Z988" s="14" t="s">
        <v>1402</v>
      </c>
      <c r="AB988" s="147">
        <v>3881</v>
      </c>
      <c r="AC988" s="148" t="s">
        <v>142</v>
      </c>
    </row>
    <row r="989" spans="26:29" ht="15.75">
      <c r="Z989" s="14" t="s">
        <v>1403</v>
      </c>
      <c r="AB989" s="147">
        <v>3881</v>
      </c>
      <c r="AC989" s="148" t="s">
        <v>642</v>
      </c>
    </row>
    <row r="990" spans="26:29" ht="15.75">
      <c r="Z990" s="14" t="s">
        <v>1404</v>
      </c>
      <c r="AB990" s="147">
        <v>3881</v>
      </c>
      <c r="AC990" s="148" t="s">
        <v>2821</v>
      </c>
    </row>
    <row r="991" spans="26:29" ht="15.75">
      <c r="Z991" s="14" t="s">
        <v>1405</v>
      </c>
      <c r="AB991" s="147">
        <v>3882</v>
      </c>
      <c r="AC991" s="148" t="s">
        <v>128</v>
      </c>
    </row>
    <row r="992" spans="26:29" ht="15.75">
      <c r="Z992" s="14" t="s">
        <v>1406</v>
      </c>
      <c r="AB992" s="147">
        <v>3882</v>
      </c>
      <c r="AC992" s="148" t="s">
        <v>121</v>
      </c>
    </row>
    <row r="993" spans="26:29" ht="15.75">
      <c r="Z993" s="14" t="s">
        <v>1407</v>
      </c>
      <c r="AB993" s="147">
        <v>3884</v>
      </c>
      <c r="AC993" s="148" t="s">
        <v>757</v>
      </c>
    </row>
    <row r="994" spans="26:29" ht="15.75">
      <c r="Z994" s="14" t="s">
        <v>1408</v>
      </c>
      <c r="AB994" s="147">
        <v>3885</v>
      </c>
      <c r="AC994" s="148" t="s">
        <v>758</v>
      </c>
    </row>
    <row r="995" spans="26:29" ht="15.75">
      <c r="Z995" s="14" t="s">
        <v>1409</v>
      </c>
      <c r="AB995" s="147">
        <v>3885</v>
      </c>
      <c r="AC995" s="148" t="s">
        <v>451</v>
      </c>
    </row>
    <row r="996" spans="26:29" ht="15.75">
      <c r="Z996" s="14" t="s">
        <v>1410</v>
      </c>
      <c r="AB996" s="147">
        <v>3886</v>
      </c>
      <c r="AC996" s="148" t="s">
        <v>1846</v>
      </c>
    </row>
    <row r="997" spans="26:29" ht="15.75">
      <c r="Z997" s="14" t="s">
        <v>1411</v>
      </c>
      <c r="AB997" s="147">
        <v>3887</v>
      </c>
      <c r="AC997" s="148" t="s">
        <v>1432</v>
      </c>
    </row>
    <row r="998" spans="26:29" ht="15.75">
      <c r="Z998" s="14" t="s">
        <v>1412</v>
      </c>
      <c r="AB998" s="147">
        <v>3888</v>
      </c>
      <c r="AC998" s="148" t="s">
        <v>3481</v>
      </c>
    </row>
    <row r="999" spans="26:29" ht="15.75">
      <c r="Z999" s="14" t="s">
        <v>1413</v>
      </c>
      <c r="AB999" s="147">
        <v>3891</v>
      </c>
      <c r="AC999" s="148" t="s">
        <v>3463</v>
      </c>
    </row>
    <row r="1000" spans="26:29" ht="15.75">
      <c r="Z1000" s="14" t="s">
        <v>1414</v>
      </c>
      <c r="AB1000" s="147">
        <v>3892</v>
      </c>
      <c r="AC1000" s="148" t="s">
        <v>1411</v>
      </c>
    </row>
    <row r="1001" spans="26:29" ht="15.75">
      <c r="Z1001" s="14" t="s">
        <v>1415</v>
      </c>
      <c r="AB1001" s="147">
        <v>3893</v>
      </c>
      <c r="AC1001" s="148" t="s">
        <v>1207</v>
      </c>
    </row>
    <row r="1002" spans="26:29" ht="15.75">
      <c r="Z1002" s="14" t="s">
        <v>1416</v>
      </c>
      <c r="AB1002" s="147">
        <v>3893</v>
      </c>
      <c r="AC1002" s="148" t="s">
        <v>2160</v>
      </c>
    </row>
    <row r="1003" spans="26:29" ht="15.75">
      <c r="Z1003" s="14" t="s">
        <v>1417</v>
      </c>
      <c r="AB1003" s="147">
        <v>3893</v>
      </c>
      <c r="AC1003" s="148" t="s">
        <v>2701</v>
      </c>
    </row>
    <row r="1004" spans="26:29" ht="15.75">
      <c r="Z1004" s="14" t="s">
        <v>1418</v>
      </c>
      <c r="AB1004" s="147">
        <v>3894</v>
      </c>
      <c r="AC1004" s="148" t="s">
        <v>1302</v>
      </c>
    </row>
    <row r="1005" spans="26:29" ht="15.75">
      <c r="Z1005" s="14" t="s">
        <v>1419</v>
      </c>
      <c r="AB1005" s="147">
        <v>3895</v>
      </c>
      <c r="AC1005" s="148" t="s">
        <v>1301</v>
      </c>
    </row>
    <row r="1006" spans="26:29" ht="15.75">
      <c r="Z1006" s="14" t="s">
        <v>1420</v>
      </c>
      <c r="AB1006" s="147">
        <v>3896</v>
      </c>
      <c r="AC1006" s="148" t="s">
        <v>3160</v>
      </c>
    </row>
    <row r="1007" spans="26:29" ht="15.75">
      <c r="Z1007" s="14" t="s">
        <v>1421</v>
      </c>
      <c r="AB1007" s="147">
        <v>3897</v>
      </c>
      <c r="AC1007" s="148" t="s">
        <v>3571</v>
      </c>
    </row>
    <row r="1008" spans="26:29" ht="15.75">
      <c r="Z1008" s="14" t="s">
        <v>1422</v>
      </c>
      <c r="AB1008" s="147">
        <v>3898</v>
      </c>
      <c r="AC1008" s="148" t="s">
        <v>153</v>
      </c>
    </row>
    <row r="1009" spans="26:29" ht="15.75">
      <c r="Z1009" s="14" t="s">
        <v>1423</v>
      </c>
      <c r="AB1009" s="147">
        <v>3898</v>
      </c>
      <c r="AC1009" s="148" t="s">
        <v>2510</v>
      </c>
    </row>
    <row r="1010" spans="26:29" ht="15.75">
      <c r="Z1010" s="14" t="s">
        <v>1424</v>
      </c>
      <c r="AB1010" s="147">
        <v>3899</v>
      </c>
      <c r="AC1010" s="148" t="s">
        <v>1661</v>
      </c>
    </row>
    <row r="1011" spans="26:29" ht="15.75">
      <c r="Z1011" s="14" t="s">
        <v>1425</v>
      </c>
      <c r="AB1011" s="147">
        <v>3900</v>
      </c>
      <c r="AC1011" s="148" t="s">
        <v>3033</v>
      </c>
    </row>
    <row r="1012" spans="26:29" ht="15.75">
      <c r="Z1012" s="14" t="s">
        <v>1426</v>
      </c>
      <c r="AB1012" s="147">
        <v>3902</v>
      </c>
      <c r="AC1012" s="148" t="s">
        <v>3033</v>
      </c>
    </row>
    <row r="1013" spans="26:29" ht="15.75">
      <c r="Z1013" s="14" t="s">
        <v>1427</v>
      </c>
      <c r="AB1013" s="147">
        <v>3903</v>
      </c>
      <c r="AC1013" s="148" t="s">
        <v>665</v>
      </c>
    </row>
    <row r="1014" spans="26:29" ht="15.75">
      <c r="Z1014" s="14" t="s">
        <v>1428</v>
      </c>
      <c r="AB1014" s="147">
        <v>3904</v>
      </c>
      <c r="AC1014" s="148" t="s">
        <v>1942</v>
      </c>
    </row>
    <row r="1015" spans="26:29" ht="15.75">
      <c r="Z1015" s="14" t="s">
        <v>1429</v>
      </c>
      <c r="AB1015" s="147">
        <v>3905</v>
      </c>
      <c r="AC1015" s="148" t="s">
        <v>2168</v>
      </c>
    </row>
    <row r="1016" spans="26:29" ht="15.75">
      <c r="Z1016" s="14" t="s">
        <v>1430</v>
      </c>
      <c r="AB1016" s="147">
        <v>3906</v>
      </c>
      <c r="AC1016" s="148" t="s">
        <v>1290</v>
      </c>
    </row>
    <row r="1017" spans="26:29" ht="15.75">
      <c r="Z1017" s="14" t="s">
        <v>1431</v>
      </c>
      <c r="AB1017" s="147">
        <v>3907</v>
      </c>
      <c r="AC1017" s="148" t="s">
        <v>3107</v>
      </c>
    </row>
    <row r="1018" spans="26:29" ht="15.75">
      <c r="Z1018" s="14" t="s">
        <v>1432</v>
      </c>
      <c r="AB1018" s="147">
        <v>3908</v>
      </c>
      <c r="AC1018" s="148" t="s">
        <v>2695</v>
      </c>
    </row>
    <row r="1019" spans="26:29" ht="15.75">
      <c r="Z1019" s="14" t="s">
        <v>1433</v>
      </c>
      <c r="AB1019" s="147">
        <v>3909</v>
      </c>
      <c r="AC1019" s="148" t="s">
        <v>1991</v>
      </c>
    </row>
    <row r="1020" spans="26:29" ht="15.75">
      <c r="Z1020" s="14" t="s">
        <v>1434</v>
      </c>
      <c r="AB1020" s="147">
        <v>3910</v>
      </c>
      <c r="AC1020" s="148" t="s">
        <v>3252</v>
      </c>
    </row>
    <row r="1021" spans="26:29" ht="15.75">
      <c r="Z1021" s="14" t="s">
        <v>1435</v>
      </c>
      <c r="AB1021" s="147">
        <v>3915</v>
      </c>
      <c r="AC1021" s="148" t="s">
        <v>3124</v>
      </c>
    </row>
    <row r="1022" spans="26:29" ht="15.75">
      <c r="Z1022" s="14" t="s">
        <v>1436</v>
      </c>
      <c r="AB1022" s="147">
        <v>3916</v>
      </c>
      <c r="AC1022" s="148" t="s">
        <v>739</v>
      </c>
    </row>
    <row r="1023" spans="26:29" ht="15.75">
      <c r="Z1023" s="14" t="s">
        <v>1437</v>
      </c>
      <c r="AB1023" s="147">
        <v>3917</v>
      </c>
      <c r="AC1023" s="148" t="s">
        <v>740</v>
      </c>
    </row>
    <row r="1024" spans="26:29" ht="15.75">
      <c r="Z1024" s="14" t="s">
        <v>1438</v>
      </c>
      <c r="AB1024" s="147">
        <v>3918</v>
      </c>
      <c r="AC1024" s="148" t="s">
        <v>2977</v>
      </c>
    </row>
    <row r="1025" spans="26:29" ht="15.75">
      <c r="Z1025" s="14" t="s">
        <v>1439</v>
      </c>
      <c r="AB1025" s="147">
        <v>3918</v>
      </c>
      <c r="AC1025" s="148" t="s">
        <v>2978</v>
      </c>
    </row>
    <row r="1026" spans="26:29" ht="15.75">
      <c r="Z1026" s="14" t="s">
        <v>1440</v>
      </c>
      <c r="AB1026" s="147">
        <v>3921</v>
      </c>
      <c r="AC1026" s="148" t="s">
        <v>3105</v>
      </c>
    </row>
    <row r="1027" spans="26:29" ht="15.75">
      <c r="Z1027" s="14" t="s">
        <v>1441</v>
      </c>
      <c r="AB1027" s="147">
        <v>3922</v>
      </c>
      <c r="AC1027" s="148" t="s">
        <v>3103</v>
      </c>
    </row>
    <row r="1028" spans="26:29" ht="15.75">
      <c r="Z1028" s="14" t="s">
        <v>1442</v>
      </c>
      <c r="AB1028" s="147">
        <v>3923</v>
      </c>
      <c r="AC1028" s="147" t="s">
        <v>1281</v>
      </c>
    </row>
    <row r="1029" spans="26:29" ht="15.75">
      <c r="Z1029" s="14" t="s">
        <v>1443</v>
      </c>
      <c r="AB1029" s="147">
        <v>3924</v>
      </c>
      <c r="AC1029" s="148" t="s">
        <v>3104</v>
      </c>
    </row>
    <row r="1030" spans="26:29" ht="15.75">
      <c r="Z1030" s="14" t="s">
        <v>1444</v>
      </c>
      <c r="AB1030" s="147">
        <v>3925</v>
      </c>
      <c r="AC1030" s="148" t="s">
        <v>2628</v>
      </c>
    </row>
    <row r="1031" spans="26:29" ht="15.75">
      <c r="Z1031" s="14" t="s">
        <v>1445</v>
      </c>
      <c r="AB1031" s="147">
        <v>3926</v>
      </c>
      <c r="AC1031" s="148" t="s">
        <v>3102</v>
      </c>
    </row>
    <row r="1032" spans="26:29" ht="15.75">
      <c r="Z1032" s="14" t="s">
        <v>1446</v>
      </c>
      <c r="AB1032" s="147">
        <v>3927</v>
      </c>
      <c r="AC1032" s="148" t="s">
        <v>919</v>
      </c>
    </row>
    <row r="1033" spans="26:29" ht="15.75">
      <c r="Z1033" s="14" t="s">
        <v>1447</v>
      </c>
      <c r="AB1033" s="147">
        <v>3928</v>
      </c>
      <c r="AC1033" s="148" t="s">
        <v>3236</v>
      </c>
    </row>
    <row r="1034" spans="26:29" ht="15.75">
      <c r="Z1034" s="14" t="s">
        <v>1448</v>
      </c>
      <c r="AB1034" s="147">
        <v>3929</v>
      </c>
      <c r="AC1034" s="148" t="s">
        <v>3218</v>
      </c>
    </row>
    <row r="1035" spans="26:29" ht="15.75">
      <c r="Z1035" s="14" t="s">
        <v>1449</v>
      </c>
      <c r="AB1035" s="147">
        <v>3931</v>
      </c>
      <c r="AC1035" s="148" t="s">
        <v>2134</v>
      </c>
    </row>
    <row r="1036" spans="26:29" ht="15.75">
      <c r="Z1036" s="14" t="s">
        <v>1450</v>
      </c>
      <c r="AB1036" s="147">
        <v>3932</v>
      </c>
      <c r="AC1036" s="148" t="s">
        <v>1117</v>
      </c>
    </row>
    <row r="1037" spans="26:29" ht="15.75">
      <c r="Z1037" s="14" t="s">
        <v>1451</v>
      </c>
      <c r="AB1037" s="147">
        <v>3933</v>
      </c>
      <c r="AC1037" s="148" t="s">
        <v>2425</v>
      </c>
    </row>
    <row r="1038" spans="26:29" ht="15.75">
      <c r="Z1038" s="14" t="s">
        <v>1452</v>
      </c>
      <c r="AB1038" s="147">
        <v>3934</v>
      </c>
      <c r="AC1038" s="148" t="s">
        <v>3256</v>
      </c>
    </row>
    <row r="1039" spans="26:29" ht="15.75">
      <c r="Z1039" s="14" t="s">
        <v>1453</v>
      </c>
      <c r="AB1039" s="147">
        <v>3935</v>
      </c>
      <c r="AC1039" s="148" t="s">
        <v>1118</v>
      </c>
    </row>
    <row r="1040" spans="26:29" ht="15.75">
      <c r="Z1040" s="14" t="s">
        <v>1454</v>
      </c>
      <c r="AB1040" s="147">
        <v>3936</v>
      </c>
      <c r="AC1040" s="148" t="s">
        <v>1389</v>
      </c>
    </row>
    <row r="1041" spans="26:29" ht="15.75">
      <c r="Z1041" s="14" t="s">
        <v>1455</v>
      </c>
      <c r="AB1041" s="147">
        <v>3937</v>
      </c>
      <c r="AC1041" s="148" t="s">
        <v>1836</v>
      </c>
    </row>
    <row r="1042" spans="26:29" ht="15.75">
      <c r="Z1042" s="14" t="s">
        <v>1456</v>
      </c>
      <c r="AB1042" s="147">
        <v>3941</v>
      </c>
      <c r="AC1042" s="148" t="s">
        <v>3376</v>
      </c>
    </row>
    <row r="1043" spans="26:29" ht="15.75">
      <c r="Z1043" s="14" t="s">
        <v>1457</v>
      </c>
      <c r="AB1043" s="147">
        <v>3942</v>
      </c>
      <c r="AC1043" s="148" t="s">
        <v>2777</v>
      </c>
    </row>
    <row r="1044" spans="26:29" ht="15.75">
      <c r="Z1044" s="14" t="s">
        <v>1458</v>
      </c>
      <c r="AB1044" s="147">
        <v>3943</v>
      </c>
      <c r="AC1044" s="148" t="s">
        <v>741</v>
      </c>
    </row>
    <row r="1045" spans="26:29" ht="15.75">
      <c r="Z1045" s="14" t="s">
        <v>1459</v>
      </c>
      <c r="AB1045" s="147">
        <v>3944</v>
      </c>
      <c r="AC1045" s="147" t="s">
        <v>2803</v>
      </c>
    </row>
    <row r="1046" spans="26:29" ht="15.75">
      <c r="Z1046" s="14" t="s">
        <v>1460</v>
      </c>
      <c r="AB1046" s="147">
        <v>3945</v>
      </c>
      <c r="AC1046" s="147" t="s">
        <v>2803</v>
      </c>
    </row>
    <row r="1047" spans="26:29" ht="15.75">
      <c r="Z1047" s="14" t="s">
        <v>1461</v>
      </c>
      <c r="AB1047" s="147">
        <v>3950</v>
      </c>
      <c r="AC1047" s="148" t="s">
        <v>2791</v>
      </c>
    </row>
    <row r="1048" spans="26:29" ht="15.75">
      <c r="Z1048" s="14" t="s">
        <v>1462</v>
      </c>
      <c r="AB1048" s="147">
        <v>3954</v>
      </c>
      <c r="AC1048" s="148" t="s">
        <v>1338</v>
      </c>
    </row>
    <row r="1049" spans="26:29" ht="15.75">
      <c r="Z1049" s="14" t="s">
        <v>1463</v>
      </c>
      <c r="AB1049" s="147">
        <v>3955</v>
      </c>
      <c r="AC1049" s="148" t="s">
        <v>1686</v>
      </c>
    </row>
    <row r="1050" spans="26:29" ht="15.75">
      <c r="Z1050" s="14" t="s">
        <v>1464</v>
      </c>
      <c r="AB1050" s="147">
        <v>3956</v>
      </c>
      <c r="AC1050" s="148" t="s">
        <v>3473</v>
      </c>
    </row>
    <row r="1051" spans="26:29" ht="15.75">
      <c r="Z1051" s="14" t="s">
        <v>1465</v>
      </c>
      <c r="AB1051" s="147">
        <v>3957</v>
      </c>
      <c r="AC1051" s="148" t="s">
        <v>3539</v>
      </c>
    </row>
    <row r="1052" spans="26:29" ht="15.75">
      <c r="Z1052" s="14" t="s">
        <v>1466</v>
      </c>
      <c r="AB1052" s="147">
        <v>3958</v>
      </c>
      <c r="AC1052" s="148" t="s">
        <v>1422</v>
      </c>
    </row>
    <row r="1053" spans="26:29" ht="15.75">
      <c r="Z1053" s="14" t="s">
        <v>1467</v>
      </c>
      <c r="AB1053" s="147">
        <v>3959</v>
      </c>
      <c r="AC1053" s="148" t="s">
        <v>2030</v>
      </c>
    </row>
    <row r="1054" spans="26:29" ht="15.75">
      <c r="Z1054" s="14" t="s">
        <v>1468</v>
      </c>
      <c r="AB1054" s="147">
        <v>3961</v>
      </c>
      <c r="AC1054" s="148" t="s">
        <v>3362</v>
      </c>
    </row>
    <row r="1055" spans="26:29" ht="15.75">
      <c r="Z1055" s="14" t="s">
        <v>1469</v>
      </c>
      <c r="AB1055" s="147">
        <v>3962</v>
      </c>
      <c r="AC1055" s="148" t="s">
        <v>1638</v>
      </c>
    </row>
    <row r="1056" spans="26:29" ht="15.75">
      <c r="Z1056" s="14" t="s">
        <v>1470</v>
      </c>
      <c r="AB1056" s="147">
        <v>3963</v>
      </c>
      <c r="AC1056" s="148" t="s">
        <v>1633</v>
      </c>
    </row>
    <row r="1057" spans="26:29" ht="15.75">
      <c r="Z1057" s="14" t="s">
        <v>1471</v>
      </c>
      <c r="AB1057" s="147">
        <v>3964</v>
      </c>
      <c r="AC1057" s="148" t="s">
        <v>2484</v>
      </c>
    </row>
    <row r="1058" spans="26:29" ht="15.75">
      <c r="Z1058" s="14" t="s">
        <v>1472</v>
      </c>
      <c r="AB1058" s="147">
        <v>3965</v>
      </c>
      <c r="AC1058" s="148" t="s">
        <v>2281</v>
      </c>
    </row>
    <row r="1059" spans="26:29" ht="15.75">
      <c r="Z1059" s="14" t="s">
        <v>1473</v>
      </c>
      <c r="AB1059" s="147">
        <v>3965</v>
      </c>
      <c r="AC1059" s="148" t="s">
        <v>1796</v>
      </c>
    </row>
    <row r="1060" spans="26:29" ht="15.75">
      <c r="Z1060" s="14" t="s">
        <v>1474</v>
      </c>
      <c r="AB1060" s="147">
        <v>3967</v>
      </c>
      <c r="AC1060" s="148" t="s">
        <v>1921</v>
      </c>
    </row>
    <row r="1061" spans="26:29" ht="15.75">
      <c r="Z1061" s="14" t="s">
        <v>1475</v>
      </c>
      <c r="AB1061" s="147">
        <v>3971</v>
      </c>
      <c r="AC1061" s="148" t="s">
        <v>3212</v>
      </c>
    </row>
    <row r="1062" spans="26:29" ht="15.75">
      <c r="Z1062" s="14" t="s">
        <v>1476</v>
      </c>
      <c r="AB1062" s="147">
        <v>3972</v>
      </c>
      <c r="AC1062" s="148" t="s">
        <v>3197</v>
      </c>
    </row>
    <row r="1063" spans="26:29" ht="15.75">
      <c r="Z1063" s="14" t="s">
        <v>1477</v>
      </c>
      <c r="AB1063" s="147">
        <v>3973</v>
      </c>
      <c r="AC1063" s="148" t="s">
        <v>838</v>
      </c>
    </row>
    <row r="1064" spans="26:29" ht="15.75">
      <c r="Z1064" s="14" t="s">
        <v>1478</v>
      </c>
      <c r="AB1064" s="147">
        <v>3974</v>
      </c>
      <c r="AC1064" s="148" t="s">
        <v>2718</v>
      </c>
    </row>
    <row r="1065" spans="26:29" ht="15.75">
      <c r="Z1065" s="14" t="s">
        <v>1479</v>
      </c>
      <c r="AB1065" s="147">
        <v>3974</v>
      </c>
      <c r="AC1065" s="148" t="s">
        <v>2810</v>
      </c>
    </row>
    <row r="1066" spans="26:29" ht="15.75">
      <c r="Z1066" s="14" t="s">
        <v>1480</v>
      </c>
      <c r="AB1066" s="147">
        <v>3976</v>
      </c>
      <c r="AC1066" s="148" t="s">
        <v>2716</v>
      </c>
    </row>
    <row r="1067" spans="26:29" ht="15.75">
      <c r="Z1067" s="14" t="s">
        <v>1481</v>
      </c>
      <c r="AB1067" s="147">
        <v>3977</v>
      </c>
      <c r="AC1067" s="148" t="s">
        <v>3547</v>
      </c>
    </row>
    <row r="1068" spans="26:29" ht="15.75">
      <c r="Z1068" s="14" t="s">
        <v>1482</v>
      </c>
      <c r="AB1068" s="147">
        <v>3978</v>
      </c>
      <c r="AC1068" s="148" t="s">
        <v>960</v>
      </c>
    </row>
    <row r="1069" spans="26:29" ht="15.75">
      <c r="Z1069" s="14" t="s">
        <v>1483</v>
      </c>
      <c r="AB1069" s="147">
        <v>3980</v>
      </c>
      <c r="AC1069" s="148" t="s">
        <v>2803</v>
      </c>
    </row>
    <row r="1070" spans="26:29" ht="15.75">
      <c r="Z1070" s="14" t="s">
        <v>1484</v>
      </c>
      <c r="AB1070" s="147">
        <v>3985</v>
      </c>
      <c r="AC1070" s="148" t="s">
        <v>338</v>
      </c>
    </row>
    <row r="1071" spans="26:29" ht="15.75">
      <c r="Z1071" s="14" t="s">
        <v>1485</v>
      </c>
      <c r="AB1071" s="147">
        <v>3985</v>
      </c>
      <c r="AC1071" s="148" t="s">
        <v>1163</v>
      </c>
    </row>
    <row r="1072" spans="26:29" ht="15.75">
      <c r="Z1072" s="14" t="s">
        <v>1486</v>
      </c>
      <c r="AB1072" s="147">
        <v>3987</v>
      </c>
      <c r="AC1072" s="148" t="s">
        <v>738</v>
      </c>
    </row>
    <row r="1073" spans="26:29" ht="15.75">
      <c r="Z1073" s="14" t="s">
        <v>1487</v>
      </c>
      <c r="AB1073" s="147">
        <v>3988</v>
      </c>
      <c r="AC1073" s="147" t="s">
        <v>2803</v>
      </c>
    </row>
    <row r="1074" spans="26:29" ht="15.75">
      <c r="Z1074" s="14" t="s">
        <v>1488</v>
      </c>
      <c r="AB1074" s="147">
        <v>3989</v>
      </c>
      <c r="AC1074" s="148" t="s">
        <v>2146</v>
      </c>
    </row>
    <row r="1075" spans="26:29" ht="15.75">
      <c r="Z1075" s="14" t="s">
        <v>1489</v>
      </c>
      <c r="AB1075" s="147">
        <v>3989</v>
      </c>
      <c r="AC1075" s="148" t="s">
        <v>377</v>
      </c>
    </row>
    <row r="1076" spans="26:29" ht="15.75">
      <c r="Z1076" s="14" t="s">
        <v>1490</v>
      </c>
      <c r="AB1076" s="147">
        <v>3989</v>
      </c>
      <c r="AC1076" s="148" t="s">
        <v>1181</v>
      </c>
    </row>
    <row r="1077" spans="26:29" ht="15.75">
      <c r="Z1077" s="14" t="s">
        <v>1491</v>
      </c>
      <c r="AB1077" s="147">
        <v>3991</v>
      </c>
      <c r="AC1077" s="148" t="s">
        <v>3465</v>
      </c>
    </row>
    <row r="1078" spans="26:29" ht="15.75">
      <c r="Z1078" s="14" t="s">
        <v>1492</v>
      </c>
      <c r="AB1078" s="147">
        <v>3992</v>
      </c>
      <c r="AC1078" s="148" t="s">
        <v>1854</v>
      </c>
    </row>
    <row r="1079" spans="26:29" ht="15.75">
      <c r="Z1079" s="14" t="s">
        <v>1493</v>
      </c>
      <c r="AB1079" s="147">
        <v>3992</v>
      </c>
      <c r="AC1079" s="148" t="s">
        <v>3360</v>
      </c>
    </row>
    <row r="1080" spans="26:29" ht="15.75">
      <c r="Z1080" s="14" t="s">
        <v>1494</v>
      </c>
      <c r="AB1080" s="147">
        <v>3993</v>
      </c>
      <c r="AC1080" s="148" t="s">
        <v>1228</v>
      </c>
    </row>
    <row r="1081" spans="26:29" ht="15.75">
      <c r="Z1081" s="14" t="s">
        <v>1495</v>
      </c>
      <c r="AB1081" s="147">
        <v>3994</v>
      </c>
      <c r="AC1081" s="148" t="s">
        <v>2496</v>
      </c>
    </row>
    <row r="1082" spans="26:29" ht="15.75">
      <c r="Z1082" s="14" t="s">
        <v>1496</v>
      </c>
      <c r="AB1082" s="147">
        <v>3994</v>
      </c>
      <c r="AC1082" s="148" t="s">
        <v>786</v>
      </c>
    </row>
    <row r="1083" spans="26:29" ht="15.75">
      <c r="Z1083" s="14" t="s">
        <v>1497</v>
      </c>
      <c r="AB1083" s="147">
        <v>3994</v>
      </c>
      <c r="AC1083" s="148" t="s">
        <v>1202</v>
      </c>
    </row>
    <row r="1084" spans="26:29" ht="15.75">
      <c r="Z1084" s="14" t="s">
        <v>1498</v>
      </c>
      <c r="AB1084" s="147">
        <v>3994</v>
      </c>
      <c r="AC1084" s="148" t="s">
        <v>1226</v>
      </c>
    </row>
    <row r="1085" spans="26:29" ht="15.75">
      <c r="Z1085" s="14" t="s">
        <v>1499</v>
      </c>
      <c r="AB1085" s="147">
        <v>3994</v>
      </c>
      <c r="AC1085" s="148" t="s">
        <v>1766</v>
      </c>
    </row>
    <row r="1086" spans="26:29" ht="15.75">
      <c r="Z1086" s="14" t="s">
        <v>1500</v>
      </c>
      <c r="AB1086" s="147">
        <v>3994</v>
      </c>
      <c r="AC1086" s="148" t="s">
        <v>2239</v>
      </c>
    </row>
    <row r="1087" spans="26:29" ht="15.75">
      <c r="Z1087" s="14" t="s">
        <v>1501</v>
      </c>
      <c r="AB1087" s="147">
        <v>3995</v>
      </c>
      <c r="AC1087" s="148" t="s">
        <v>2636</v>
      </c>
    </row>
    <row r="1088" spans="26:29" ht="15.75">
      <c r="Z1088" s="14" t="s">
        <v>1502</v>
      </c>
      <c r="AB1088" s="147">
        <v>3996</v>
      </c>
      <c r="AC1088" s="148" t="s">
        <v>1225</v>
      </c>
    </row>
    <row r="1089" spans="26:29" ht="15.75">
      <c r="Z1089" s="14" t="s">
        <v>1503</v>
      </c>
      <c r="AB1089" s="147">
        <v>3997</v>
      </c>
      <c r="AC1089" s="148" t="s">
        <v>1227</v>
      </c>
    </row>
    <row r="1090" spans="26:29" ht="15.75">
      <c r="Z1090" s="14" t="s">
        <v>1504</v>
      </c>
      <c r="AB1090" s="147">
        <v>3998</v>
      </c>
      <c r="AC1090" s="148" t="s">
        <v>2386</v>
      </c>
    </row>
    <row r="1091" spans="26:29" ht="15.75">
      <c r="Z1091" s="14" t="s">
        <v>1505</v>
      </c>
      <c r="AB1091" s="147">
        <v>3999</v>
      </c>
      <c r="AC1091" s="148" t="s">
        <v>1463</v>
      </c>
    </row>
    <row r="1092" spans="26:29" ht="15.75">
      <c r="Z1092" s="14" t="s">
        <v>1506</v>
      </c>
      <c r="AB1092" s="147">
        <v>4000</v>
      </c>
      <c r="AC1092" s="148" t="s">
        <v>4015</v>
      </c>
    </row>
    <row r="1093" spans="26:29" ht="15.75">
      <c r="Z1093" s="14" t="s">
        <v>1507</v>
      </c>
      <c r="AB1093" s="140">
        <v>4002</v>
      </c>
      <c r="AC1093" s="139" t="s">
        <v>971</v>
      </c>
    </row>
    <row r="1094" spans="26:29" ht="15.75">
      <c r="Z1094" s="14" t="s">
        <v>1508</v>
      </c>
      <c r="AB1094" s="140">
        <v>4024</v>
      </c>
      <c r="AC1094" s="139" t="s">
        <v>971</v>
      </c>
    </row>
    <row r="1095" spans="26:29" ht="15.75">
      <c r="Z1095" s="14" t="s">
        <v>1509</v>
      </c>
      <c r="AB1095" s="140">
        <v>4025</v>
      </c>
      <c r="AC1095" s="139" t="s">
        <v>971</v>
      </c>
    </row>
    <row r="1096" spans="26:29" ht="15.75">
      <c r="Z1096" s="14" t="s">
        <v>1510</v>
      </c>
      <c r="AB1096" s="140">
        <v>4026</v>
      </c>
      <c r="AC1096" s="139" t="s">
        <v>971</v>
      </c>
    </row>
    <row r="1097" spans="26:29" ht="15.75">
      <c r="Z1097" s="14" t="s">
        <v>1511</v>
      </c>
      <c r="AB1097" s="140">
        <v>4027</v>
      </c>
      <c r="AC1097" s="139" t="s">
        <v>971</v>
      </c>
    </row>
    <row r="1098" spans="26:29" ht="15.75">
      <c r="Z1098" s="14" t="s">
        <v>1512</v>
      </c>
      <c r="AB1098" s="140">
        <v>4028</v>
      </c>
      <c r="AC1098" s="139" t="s">
        <v>971</v>
      </c>
    </row>
    <row r="1099" spans="26:29" ht="15.75">
      <c r="Z1099" s="14" t="s">
        <v>1513</v>
      </c>
      <c r="AB1099" s="140">
        <v>4029</v>
      </c>
      <c r="AC1099" s="139" t="s">
        <v>971</v>
      </c>
    </row>
    <row r="1100" spans="26:29" ht="15.75">
      <c r="Z1100" s="14" t="s">
        <v>1514</v>
      </c>
      <c r="AB1100" s="140">
        <v>4030</v>
      </c>
      <c r="AC1100" s="139" t="s">
        <v>971</v>
      </c>
    </row>
    <row r="1101" spans="26:29" ht="15.75">
      <c r="Z1101" s="14" t="s">
        <v>1515</v>
      </c>
      <c r="AB1101" s="140">
        <v>4031</v>
      </c>
      <c r="AC1101" s="139" t="s">
        <v>971</v>
      </c>
    </row>
    <row r="1102" spans="26:29" ht="15.75">
      <c r="Z1102" s="14" t="s">
        <v>1516</v>
      </c>
      <c r="AB1102" s="140">
        <v>4032</v>
      </c>
      <c r="AC1102" s="139" t="s">
        <v>971</v>
      </c>
    </row>
    <row r="1103" spans="26:29" ht="15.75">
      <c r="Z1103" s="14" t="s">
        <v>1517</v>
      </c>
      <c r="AB1103" s="140">
        <v>4033</v>
      </c>
      <c r="AC1103" s="139" t="s">
        <v>971</v>
      </c>
    </row>
    <row r="1104" spans="26:29" ht="15.75">
      <c r="Z1104" s="14" t="s">
        <v>1518</v>
      </c>
      <c r="AB1104" s="140">
        <v>4034</v>
      </c>
      <c r="AC1104" s="139" t="s">
        <v>971</v>
      </c>
    </row>
    <row r="1105" spans="26:29" ht="15.75">
      <c r="Z1105" s="14" t="s">
        <v>1519</v>
      </c>
      <c r="AB1105" s="147">
        <v>4060</v>
      </c>
      <c r="AC1105" s="148" t="s">
        <v>614</v>
      </c>
    </row>
    <row r="1106" spans="26:29" ht="15.75">
      <c r="Z1106" s="14" t="s">
        <v>1520</v>
      </c>
      <c r="AB1106" s="140">
        <v>4063</v>
      </c>
      <c r="AC1106" s="139" t="s">
        <v>971</v>
      </c>
    </row>
    <row r="1107" spans="26:29" ht="15.75">
      <c r="Z1107" s="14" t="s">
        <v>1521</v>
      </c>
      <c r="AB1107" s="147">
        <v>4064</v>
      </c>
      <c r="AC1107" s="148" t="s">
        <v>2237</v>
      </c>
    </row>
    <row r="1108" spans="26:29" ht="15.75">
      <c r="Z1108" s="14" t="s">
        <v>1522</v>
      </c>
      <c r="AB1108" s="147">
        <v>4065</v>
      </c>
      <c r="AC1108" s="148" t="s">
        <v>3329</v>
      </c>
    </row>
    <row r="1109" spans="26:29" ht="15.75">
      <c r="Z1109" s="14" t="s">
        <v>1523</v>
      </c>
      <c r="AB1109" s="147">
        <v>4066</v>
      </c>
      <c r="AC1109" s="148" t="s">
        <v>3196</v>
      </c>
    </row>
    <row r="1110" spans="26:29" ht="15.75">
      <c r="Z1110" s="14" t="s">
        <v>1524</v>
      </c>
      <c r="AB1110" s="147">
        <v>4067</v>
      </c>
      <c r="AC1110" s="148" t="s">
        <v>1090</v>
      </c>
    </row>
    <row r="1111" spans="26:29" ht="15.75">
      <c r="Z1111" s="14" t="s">
        <v>1525</v>
      </c>
      <c r="AB1111" s="147">
        <v>4069</v>
      </c>
      <c r="AC1111" s="148" t="s">
        <v>1090</v>
      </c>
    </row>
    <row r="1112" spans="26:29" ht="15.75">
      <c r="Z1112" s="14" t="s">
        <v>1526</v>
      </c>
      <c r="AB1112" s="147">
        <v>4071</v>
      </c>
      <c r="AC1112" s="148" t="s">
        <v>1474</v>
      </c>
    </row>
    <row r="1113" spans="26:29" ht="15.75">
      <c r="Z1113" s="14" t="s">
        <v>1527</v>
      </c>
      <c r="AB1113" s="147">
        <v>4074</v>
      </c>
      <c r="AC1113" s="147" t="s">
        <v>1363</v>
      </c>
    </row>
    <row r="1114" spans="26:29" ht="15.75">
      <c r="Z1114" s="14" t="s">
        <v>1528</v>
      </c>
      <c r="AB1114" s="147">
        <v>4075</v>
      </c>
      <c r="AC1114" s="148" t="s">
        <v>1304</v>
      </c>
    </row>
    <row r="1115" spans="26:29" ht="15.75">
      <c r="Z1115" s="14" t="s">
        <v>1529</v>
      </c>
      <c r="AB1115" s="142">
        <v>4078</v>
      </c>
      <c r="AC1115" s="139" t="s">
        <v>971</v>
      </c>
    </row>
    <row r="1116" spans="26:29" ht="15.75">
      <c r="Z1116" s="14" t="s">
        <v>1530</v>
      </c>
      <c r="AB1116" s="140">
        <v>4079</v>
      </c>
      <c r="AC1116" s="139" t="s">
        <v>971</v>
      </c>
    </row>
    <row r="1117" spans="26:29" ht="15.75">
      <c r="Z1117" s="14" t="s">
        <v>1531</v>
      </c>
      <c r="AB1117" s="147">
        <v>4080</v>
      </c>
      <c r="AC1117" s="148" t="s">
        <v>1366</v>
      </c>
    </row>
    <row r="1118" spans="26:29" ht="15.75">
      <c r="Z1118" s="14" t="s">
        <v>1532</v>
      </c>
      <c r="AB1118" s="147">
        <v>4085</v>
      </c>
      <c r="AC1118" s="147" t="s">
        <v>1366</v>
      </c>
    </row>
    <row r="1119" spans="26:29" ht="15.75">
      <c r="Z1119" s="14" t="s">
        <v>1533</v>
      </c>
      <c r="AB1119" s="147">
        <v>4086</v>
      </c>
      <c r="AC1119" s="147" t="s">
        <v>1363</v>
      </c>
    </row>
    <row r="1120" spans="26:29" ht="15.75">
      <c r="Z1120" s="14" t="s">
        <v>1534</v>
      </c>
      <c r="AB1120" s="147">
        <v>4087</v>
      </c>
      <c r="AC1120" s="148" t="s">
        <v>1364</v>
      </c>
    </row>
    <row r="1121" spans="26:29" ht="15.75">
      <c r="Z1121" s="14" t="s">
        <v>1535</v>
      </c>
      <c r="AB1121" s="147">
        <v>4090</v>
      </c>
      <c r="AC1121" s="148" t="s">
        <v>2608</v>
      </c>
    </row>
    <row r="1122" spans="26:29" ht="15.75">
      <c r="Z1122" s="14" t="s">
        <v>1536</v>
      </c>
      <c r="AB1122" s="147">
        <v>4095</v>
      </c>
      <c r="AC1122" s="148" t="s">
        <v>1205</v>
      </c>
    </row>
    <row r="1123" spans="26:29" ht="15.75">
      <c r="Z1123" s="14" t="s">
        <v>1537</v>
      </c>
      <c r="AB1123" s="147">
        <v>4096</v>
      </c>
      <c r="AC1123" s="148" t="s">
        <v>3332</v>
      </c>
    </row>
    <row r="1124" spans="26:29" ht="15.75">
      <c r="Z1124" s="14" t="s">
        <v>1538</v>
      </c>
      <c r="AB1124" s="147">
        <v>4097</v>
      </c>
      <c r="AC1124" s="148" t="s">
        <v>3207</v>
      </c>
    </row>
    <row r="1125" spans="26:29" ht="15.75">
      <c r="Z1125" s="14" t="s">
        <v>1539</v>
      </c>
      <c r="AB1125" s="147">
        <v>4100</v>
      </c>
      <c r="AC1125" s="148" t="s">
        <v>693</v>
      </c>
    </row>
    <row r="1126" spans="26:29" ht="15.75">
      <c r="Z1126" s="14" t="s">
        <v>1540</v>
      </c>
      <c r="AB1126" s="147">
        <v>4103</v>
      </c>
      <c r="AC1126" s="147" t="s">
        <v>693</v>
      </c>
    </row>
    <row r="1127" spans="26:29" ht="15.75">
      <c r="Z1127" s="14" t="s">
        <v>1541</v>
      </c>
      <c r="AB1127" s="147">
        <v>4110</v>
      </c>
      <c r="AC1127" s="148" t="s">
        <v>715</v>
      </c>
    </row>
    <row r="1128" spans="26:29" ht="15.75">
      <c r="Z1128" s="14" t="s">
        <v>1542</v>
      </c>
      <c r="AB1128" s="147">
        <v>4114</v>
      </c>
      <c r="AC1128" s="148" t="s">
        <v>751</v>
      </c>
    </row>
    <row r="1129" spans="26:29" ht="15.75">
      <c r="Z1129" s="14" t="s">
        <v>1543</v>
      </c>
      <c r="AB1129" s="147">
        <v>4115</v>
      </c>
      <c r="AC1129" s="148" t="s">
        <v>469</v>
      </c>
    </row>
    <row r="1130" spans="26:29" ht="15.75">
      <c r="Z1130" s="14" t="s">
        <v>1544</v>
      </c>
      <c r="AB1130" s="147">
        <v>4116</v>
      </c>
      <c r="AC1130" s="148" t="s">
        <v>688</v>
      </c>
    </row>
    <row r="1131" spans="26:29" ht="15.75">
      <c r="Z1131" s="14" t="s">
        <v>1545</v>
      </c>
      <c r="AB1131" s="147">
        <v>4117</v>
      </c>
      <c r="AC1131" s="148" t="s">
        <v>3257</v>
      </c>
    </row>
    <row r="1132" spans="26:29" ht="15.75">
      <c r="Z1132" s="14" t="s">
        <v>1546</v>
      </c>
      <c r="AB1132" s="147">
        <v>4118</v>
      </c>
      <c r="AC1132" s="148" t="s">
        <v>2127</v>
      </c>
    </row>
    <row r="1133" spans="26:29" ht="15.75">
      <c r="Z1133" s="14" t="s">
        <v>1547</v>
      </c>
      <c r="AB1133" s="147">
        <v>4119</v>
      </c>
      <c r="AC1133" s="148" t="s">
        <v>3378</v>
      </c>
    </row>
    <row r="1134" spans="26:29" ht="15.75">
      <c r="Z1134" s="14" t="s">
        <v>1548</v>
      </c>
      <c r="AB1134" s="147">
        <v>4121</v>
      </c>
      <c r="AC1134" s="148" t="s">
        <v>3027</v>
      </c>
    </row>
    <row r="1135" spans="26:29" ht="15.75">
      <c r="Z1135" s="14" t="s">
        <v>1549</v>
      </c>
      <c r="AB1135" s="147">
        <v>4122</v>
      </c>
      <c r="AC1135" s="148" t="s">
        <v>1232</v>
      </c>
    </row>
    <row r="1136" spans="26:29" ht="15.75">
      <c r="Z1136" s="14" t="s">
        <v>1550</v>
      </c>
      <c r="AB1136" s="147">
        <v>4123</v>
      </c>
      <c r="AC1136" s="148" t="s">
        <v>1419</v>
      </c>
    </row>
    <row r="1137" spans="26:29" ht="15.75">
      <c r="Z1137" s="14" t="s">
        <v>1551</v>
      </c>
      <c r="AB1137" s="147">
        <v>4124</v>
      </c>
      <c r="AC1137" s="148" t="s">
        <v>1133</v>
      </c>
    </row>
    <row r="1138" spans="26:29" ht="15.75">
      <c r="Z1138" s="14" t="s">
        <v>1552</v>
      </c>
      <c r="AB1138" s="147">
        <v>4125</v>
      </c>
      <c r="AC1138" s="148" t="s">
        <v>2601</v>
      </c>
    </row>
    <row r="1139" spans="26:29" ht="15.75">
      <c r="Z1139" s="14" t="s">
        <v>1553</v>
      </c>
      <c r="AB1139" s="147">
        <v>4126</v>
      </c>
      <c r="AC1139" s="148" t="s">
        <v>1784</v>
      </c>
    </row>
    <row r="1140" spans="26:29" ht="15.75">
      <c r="Z1140" s="14" t="s">
        <v>1554</v>
      </c>
      <c r="AB1140" s="147">
        <v>4127</v>
      </c>
      <c r="AC1140" s="148" t="s">
        <v>2248</v>
      </c>
    </row>
    <row r="1141" spans="26:29" ht="15.75">
      <c r="Z1141" s="14" t="s">
        <v>1555</v>
      </c>
      <c r="AB1141" s="147">
        <v>4128</v>
      </c>
      <c r="AC1141" s="148" t="s">
        <v>662</v>
      </c>
    </row>
    <row r="1142" spans="26:29" ht="15.75">
      <c r="Z1142" s="14" t="s">
        <v>1556</v>
      </c>
      <c r="AB1142" s="147">
        <v>4130</v>
      </c>
      <c r="AC1142" s="148" t="s">
        <v>982</v>
      </c>
    </row>
    <row r="1143" spans="26:29" ht="15.75">
      <c r="Z1143" s="14" t="s">
        <v>1557</v>
      </c>
      <c r="AB1143" s="147">
        <v>4132</v>
      </c>
      <c r="AC1143" s="148" t="s">
        <v>3166</v>
      </c>
    </row>
    <row r="1144" spans="26:29" ht="15.75">
      <c r="Z1144" s="14" t="s">
        <v>1558</v>
      </c>
      <c r="AB1144" s="147">
        <v>4133</v>
      </c>
      <c r="AC1144" s="148" t="s">
        <v>1843</v>
      </c>
    </row>
    <row r="1145" spans="26:29" ht="15.75">
      <c r="Z1145" s="14" t="s">
        <v>1559</v>
      </c>
      <c r="AB1145" s="147">
        <v>4134</v>
      </c>
      <c r="AC1145" s="148" t="s">
        <v>2128</v>
      </c>
    </row>
    <row r="1146" spans="26:29" ht="15.75">
      <c r="Z1146" s="14" t="s">
        <v>1560</v>
      </c>
      <c r="AB1146" s="147">
        <v>4135</v>
      </c>
      <c r="AC1146" s="148" t="s">
        <v>1879</v>
      </c>
    </row>
    <row r="1147" spans="26:29" ht="15.75">
      <c r="Z1147" s="14" t="s">
        <v>1561</v>
      </c>
      <c r="AB1147" s="147">
        <v>4136</v>
      </c>
      <c r="AC1147" s="148" t="s">
        <v>1878</v>
      </c>
    </row>
    <row r="1148" spans="26:29" ht="15.75">
      <c r="Z1148" s="14" t="s">
        <v>1562</v>
      </c>
      <c r="AB1148" s="147">
        <v>4137</v>
      </c>
      <c r="AC1148" s="148" t="s">
        <v>2011</v>
      </c>
    </row>
    <row r="1149" spans="26:29" ht="15.75">
      <c r="Z1149" s="14" t="s">
        <v>1563</v>
      </c>
      <c r="AB1149" s="147">
        <v>4138</v>
      </c>
      <c r="AC1149" s="148" t="s">
        <v>1830</v>
      </c>
    </row>
    <row r="1150" spans="26:29" ht="15.75">
      <c r="Z1150" s="14" t="s">
        <v>1564</v>
      </c>
      <c r="AB1150" s="147">
        <v>4141</v>
      </c>
      <c r="AC1150" s="148" t="s">
        <v>1216</v>
      </c>
    </row>
    <row r="1151" spans="26:29" ht="15.75">
      <c r="Z1151" s="14" t="s">
        <v>1565</v>
      </c>
      <c r="AB1151" s="147">
        <v>4142</v>
      </c>
      <c r="AC1151" s="148" t="s">
        <v>3558</v>
      </c>
    </row>
    <row r="1152" spans="26:29" ht="15.75">
      <c r="Z1152" s="14" t="s">
        <v>1566</v>
      </c>
      <c r="AB1152" s="147">
        <v>4143</v>
      </c>
      <c r="AC1152" s="148" t="s">
        <v>3431</v>
      </c>
    </row>
    <row r="1153" spans="26:29" ht="15.75">
      <c r="Z1153" s="14" t="s">
        <v>1567</v>
      </c>
      <c r="AB1153" s="147">
        <v>4144</v>
      </c>
      <c r="AC1153" s="148" t="s">
        <v>968</v>
      </c>
    </row>
    <row r="1154" spans="26:29" ht="15.75">
      <c r="Z1154" s="14" t="s">
        <v>1568</v>
      </c>
      <c r="AB1154" s="147">
        <v>4145</v>
      </c>
      <c r="AC1154" s="148" t="s">
        <v>939</v>
      </c>
    </row>
    <row r="1155" spans="26:29" ht="15.75">
      <c r="Z1155" s="14" t="s">
        <v>1569</v>
      </c>
      <c r="AB1155" s="147">
        <v>4146</v>
      </c>
      <c r="AC1155" s="148" t="s">
        <v>3315</v>
      </c>
    </row>
    <row r="1156" spans="26:29" ht="15.75">
      <c r="Z1156" s="14" t="s">
        <v>1570</v>
      </c>
      <c r="AB1156" s="147">
        <v>4150</v>
      </c>
      <c r="AC1156" s="148" t="s">
        <v>2656</v>
      </c>
    </row>
    <row r="1157" spans="26:29" ht="15.75">
      <c r="Z1157" s="14" t="s">
        <v>1571</v>
      </c>
      <c r="AB1157" s="147">
        <v>4161</v>
      </c>
      <c r="AC1157" s="148" t="s">
        <v>630</v>
      </c>
    </row>
    <row r="1158" spans="26:29" ht="15.75">
      <c r="Z1158" s="14" t="s">
        <v>1572</v>
      </c>
      <c r="AB1158" s="147">
        <v>4162</v>
      </c>
      <c r="AC1158" s="147" t="s">
        <v>3034</v>
      </c>
    </row>
    <row r="1159" spans="26:29" ht="15.75">
      <c r="Z1159" s="14" t="s">
        <v>1573</v>
      </c>
      <c r="AB1159" s="147">
        <v>4163</v>
      </c>
      <c r="AC1159" s="148" t="s">
        <v>3034</v>
      </c>
    </row>
    <row r="1160" spans="26:29" ht="15.75">
      <c r="Z1160" s="14" t="s">
        <v>1574</v>
      </c>
      <c r="AB1160" s="147">
        <v>4164</v>
      </c>
      <c r="AC1160" s="148" t="s">
        <v>539</v>
      </c>
    </row>
    <row r="1161" spans="26:29" ht="15.75">
      <c r="Z1161" s="14" t="s">
        <v>1575</v>
      </c>
      <c r="AB1161" s="147">
        <v>4171</v>
      </c>
      <c r="AC1161" s="148" t="s">
        <v>2793</v>
      </c>
    </row>
    <row r="1162" spans="26:29" ht="15.75">
      <c r="Z1162" s="14" t="s">
        <v>1576</v>
      </c>
      <c r="AB1162" s="147">
        <v>4172</v>
      </c>
      <c r="AC1162" s="148" t="s">
        <v>716</v>
      </c>
    </row>
    <row r="1163" spans="26:29" ht="15.75">
      <c r="Z1163" s="14" t="s">
        <v>1577</v>
      </c>
      <c r="AB1163" s="147">
        <v>4173</v>
      </c>
      <c r="AC1163" s="148" t="s">
        <v>2275</v>
      </c>
    </row>
    <row r="1164" spans="26:29" ht="15.75">
      <c r="Z1164" s="14" t="s">
        <v>1578</v>
      </c>
      <c r="AB1164" s="147">
        <v>4174</v>
      </c>
      <c r="AC1164" s="148" t="s">
        <v>717</v>
      </c>
    </row>
    <row r="1165" spans="26:29" ht="15.75">
      <c r="Z1165" s="14" t="s">
        <v>1579</v>
      </c>
      <c r="AB1165" s="147">
        <v>4175</v>
      </c>
      <c r="AC1165" s="148" t="s">
        <v>714</v>
      </c>
    </row>
    <row r="1166" spans="26:29" ht="15.75">
      <c r="Z1166" s="14" t="s">
        <v>1580</v>
      </c>
      <c r="AB1166" s="147">
        <v>4176</v>
      </c>
      <c r="AC1166" s="148" t="s">
        <v>2775</v>
      </c>
    </row>
    <row r="1167" spans="26:29" ht="15.75">
      <c r="Z1167" s="14" t="s">
        <v>1581</v>
      </c>
      <c r="AB1167" s="147">
        <v>4177</v>
      </c>
      <c r="AC1167" s="148" t="s">
        <v>1213</v>
      </c>
    </row>
    <row r="1168" spans="26:29" ht="15.75">
      <c r="Z1168" s="14" t="s">
        <v>1582</v>
      </c>
      <c r="AB1168" s="147">
        <v>4181</v>
      </c>
      <c r="AC1168" s="148" t="s">
        <v>2201</v>
      </c>
    </row>
    <row r="1169" spans="26:29" ht="15.75">
      <c r="Z1169" s="14" t="s">
        <v>1583</v>
      </c>
      <c r="AB1169" s="147">
        <v>4183</v>
      </c>
      <c r="AC1169" s="148" t="s">
        <v>1574</v>
      </c>
    </row>
    <row r="1170" spans="26:29" ht="15.75">
      <c r="Z1170" s="14" t="s">
        <v>1584</v>
      </c>
      <c r="AB1170" s="147">
        <v>4184</v>
      </c>
      <c r="AC1170" s="148" t="s">
        <v>3178</v>
      </c>
    </row>
    <row r="1171" spans="26:29" ht="15.75">
      <c r="Z1171" s="14" t="s">
        <v>1585</v>
      </c>
      <c r="AB1171" s="147">
        <v>4200</v>
      </c>
      <c r="AC1171" s="148" t="s">
        <v>1368</v>
      </c>
    </row>
    <row r="1172" spans="26:29" ht="15.75">
      <c r="Z1172" s="14" t="s">
        <v>1586</v>
      </c>
      <c r="AB1172" s="147">
        <v>4211</v>
      </c>
      <c r="AC1172" s="148" t="s">
        <v>1065</v>
      </c>
    </row>
    <row r="1173" spans="26:29" ht="15.75">
      <c r="Z1173" s="14" t="s">
        <v>1587</v>
      </c>
      <c r="AB1173" s="147">
        <v>4212</v>
      </c>
      <c r="AC1173" s="148" t="s">
        <v>1369</v>
      </c>
    </row>
    <row r="1174" spans="26:29" ht="15.75">
      <c r="Z1174" s="14" t="s">
        <v>1588</v>
      </c>
      <c r="AB1174" s="147">
        <v>4220</v>
      </c>
      <c r="AC1174" s="148" t="s">
        <v>1363</v>
      </c>
    </row>
    <row r="1175" spans="26:29" ht="15.75">
      <c r="Z1175" s="14" t="s">
        <v>1589</v>
      </c>
      <c r="AB1175" s="147">
        <v>4224</v>
      </c>
      <c r="AC1175" s="147" t="s">
        <v>1363</v>
      </c>
    </row>
    <row r="1176" spans="26:29" ht="15.75">
      <c r="Z1176" s="14" t="s">
        <v>1590</v>
      </c>
      <c r="AB1176" s="140">
        <v>4225</v>
      </c>
      <c r="AC1176" s="139" t="s">
        <v>971</v>
      </c>
    </row>
    <row r="1177" spans="26:29" ht="15.75">
      <c r="Z1177" s="14" t="s">
        <v>1591</v>
      </c>
      <c r="AB1177" s="147">
        <v>4231</v>
      </c>
      <c r="AC1177" s="148" t="s">
        <v>794</v>
      </c>
    </row>
    <row r="1178" spans="26:29" ht="15.75">
      <c r="Z1178" s="14" t="s">
        <v>1592</v>
      </c>
      <c r="AB1178" s="147">
        <v>4232</v>
      </c>
      <c r="AC1178" s="148" t="s">
        <v>1282</v>
      </c>
    </row>
    <row r="1179" spans="26:29" ht="15.75">
      <c r="Z1179" s="14" t="s">
        <v>1593</v>
      </c>
      <c r="AB1179" s="147">
        <v>4233</v>
      </c>
      <c r="AC1179" s="148" t="s">
        <v>612</v>
      </c>
    </row>
    <row r="1180" spans="26:29" ht="15.75">
      <c r="Z1180" s="14" t="s">
        <v>1594</v>
      </c>
      <c r="AB1180" s="147">
        <v>4234</v>
      </c>
      <c r="AC1180" s="148" t="s">
        <v>2923</v>
      </c>
    </row>
    <row r="1181" spans="26:29" ht="15.75">
      <c r="Z1181" s="14" t="s">
        <v>1595</v>
      </c>
      <c r="AB1181" s="147">
        <v>4235</v>
      </c>
      <c r="AC1181" s="148" t="s">
        <v>721</v>
      </c>
    </row>
    <row r="1182" spans="26:29" ht="15.75">
      <c r="Z1182" s="14" t="s">
        <v>1596</v>
      </c>
      <c r="AB1182" s="147">
        <v>4241</v>
      </c>
      <c r="AC1182" s="148" t="s">
        <v>729</v>
      </c>
    </row>
    <row r="1183" spans="26:29" ht="15.75">
      <c r="Z1183" s="14" t="s">
        <v>1597</v>
      </c>
      <c r="AB1183" s="147">
        <v>4242</v>
      </c>
      <c r="AC1183" s="148" t="s">
        <v>1365</v>
      </c>
    </row>
    <row r="1184" spans="26:29" ht="15.75">
      <c r="Z1184" s="14" t="s">
        <v>1598</v>
      </c>
      <c r="AB1184" s="147">
        <v>4243</v>
      </c>
      <c r="AC1184" s="148" t="s">
        <v>3152</v>
      </c>
    </row>
    <row r="1185" spans="26:29" ht="15.75">
      <c r="Z1185" s="14" t="s">
        <v>1599</v>
      </c>
      <c r="AB1185" s="147">
        <v>4244</v>
      </c>
      <c r="AC1185" s="148" t="s">
        <v>3313</v>
      </c>
    </row>
    <row r="1186" spans="26:29" ht="15.75">
      <c r="Z1186" s="14" t="s">
        <v>1600</v>
      </c>
      <c r="AB1186" s="147">
        <v>4245</v>
      </c>
      <c r="AC1186" s="148" t="s">
        <v>1127</v>
      </c>
    </row>
    <row r="1187" spans="26:29" ht="15.75">
      <c r="Z1187" s="14" t="s">
        <v>1601</v>
      </c>
      <c r="AB1187" s="147">
        <v>4246</v>
      </c>
      <c r="AC1187" s="147" t="s">
        <v>2383</v>
      </c>
    </row>
    <row r="1188" spans="26:29" ht="15.75">
      <c r="Z1188" s="14" t="s">
        <v>1602</v>
      </c>
      <c r="AB1188" s="147">
        <v>4251</v>
      </c>
      <c r="AC1188" s="148" t="s">
        <v>1367</v>
      </c>
    </row>
    <row r="1189" spans="26:29" ht="15.75">
      <c r="Z1189" s="14" t="s">
        <v>1603</v>
      </c>
      <c r="AB1189" s="147">
        <v>4252</v>
      </c>
      <c r="AC1189" s="147" t="s">
        <v>2375</v>
      </c>
    </row>
    <row r="1190" spans="26:29" ht="15.75">
      <c r="Z1190" s="14" t="s">
        <v>1604</v>
      </c>
      <c r="AB1190" s="147">
        <v>4253</v>
      </c>
      <c r="AC1190" s="147" t="s">
        <v>2375</v>
      </c>
    </row>
    <row r="1191" spans="26:29" ht="15.75">
      <c r="Z1191" s="14" t="s">
        <v>1605</v>
      </c>
      <c r="AB1191" s="147">
        <v>4254</v>
      </c>
      <c r="AC1191" s="148" t="s">
        <v>2375</v>
      </c>
    </row>
    <row r="1192" spans="26:29" ht="15.75">
      <c r="Z1192" s="14" t="s">
        <v>1606</v>
      </c>
      <c r="AB1192" s="147">
        <v>4262</v>
      </c>
      <c r="AC1192" s="148" t="s">
        <v>2373</v>
      </c>
    </row>
    <row r="1193" spans="26:29" ht="15.75">
      <c r="Z1193" s="14" t="s">
        <v>1607</v>
      </c>
      <c r="AB1193" s="147">
        <v>4263</v>
      </c>
      <c r="AC1193" s="148" t="s">
        <v>2395</v>
      </c>
    </row>
    <row r="1194" spans="26:29" ht="15.75">
      <c r="Z1194" s="14" t="s">
        <v>1608</v>
      </c>
      <c r="AB1194" s="147">
        <v>4264</v>
      </c>
      <c r="AC1194" s="148" t="s">
        <v>2372</v>
      </c>
    </row>
    <row r="1195" spans="26:29" ht="15.75">
      <c r="Z1195" s="14" t="s">
        <v>1609</v>
      </c>
      <c r="AB1195" s="147">
        <v>4266</v>
      </c>
      <c r="AC1195" s="148" t="s">
        <v>1219</v>
      </c>
    </row>
    <row r="1196" spans="26:29" ht="15.75">
      <c r="Z1196" s="14" t="s">
        <v>1610</v>
      </c>
      <c r="AB1196" s="147">
        <v>4267</v>
      </c>
      <c r="AC1196" s="148" t="s">
        <v>2553</v>
      </c>
    </row>
    <row r="1197" spans="26:29" ht="15.75">
      <c r="Z1197" s="14" t="s">
        <v>1611</v>
      </c>
      <c r="AB1197" s="147">
        <v>4271</v>
      </c>
      <c r="AC1197" s="148" t="s">
        <v>2143</v>
      </c>
    </row>
    <row r="1198" spans="26:29" ht="15.75">
      <c r="Z1198" s="14" t="s">
        <v>1612</v>
      </c>
      <c r="AB1198" s="147">
        <v>4272</v>
      </c>
      <c r="AC1198" s="148" t="s">
        <v>2776</v>
      </c>
    </row>
    <row r="1199" spans="26:29" ht="15.75">
      <c r="Z1199" s="14" t="s">
        <v>1613</v>
      </c>
      <c r="AB1199" s="147">
        <v>4273</v>
      </c>
      <c r="AC1199" s="148" t="s">
        <v>1362</v>
      </c>
    </row>
    <row r="1200" spans="26:29" ht="15.75">
      <c r="Z1200" s="14" t="s">
        <v>1614</v>
      </c>
      <c r="AB1200" s="147">
        <v>4274</v>
      </c>
      <c r="AC1200" s="148" t="s">
        <v>1479</v>
      </c>
    </row>
    <row r="1201" spans="26:29" ht="15.75">
      <c r="Z1201" s="14" t="s">
        <v>1615</v>
      </c>
      <c r="AB1201" s="147">
        <v>4275</v>
      </c>
      <c r="AC1201" s="148" t="s">
        <v>2173</v>
      </c>
    </row>
    <row r="1202" spans="26:29" ht="15.75">
      <c r="Z1202" s="14" t="s">
        <v>1616</v>
      </c>
      <c r="AB1202" s="147">
        <v>4281</v>
      </c>
      <c r="AC1202" s="148" t="s">
        <v>1954</v>
      </c>
    </row>
    <row r="1203" spans="26:29" ht="15.75">
      <c r="Z1203" s="14" t="s">
        <v>1617</v>
      </c>
      <c r="AB1203" s="147">
        <v>4283</v>
      </c>
      <c r="AC1203" s="148" t="s">
        <v>1954</v>
      </c>
    </row>
    <row r="1204" spans="26:29" ht="15.75">
      <c r="Z1204" s="14" t="s">
        <v>1618</v>
      </c>
      <c r="AB1204" s="147">
        <v>4284</v>
      </c>
      <c r="AC1204" s="148" t="s">
        <v>1828</v>
      </c>
    </row>
    <row r="1205" spans="26:29" ht="15.75">
      <c r="Z1205" s="14" t="s">
        <v>1619</v>
      </c>
      <c r="AB1205" s="147">
        <v>4285</v>
      </c>
      <c r="AC1205" s="148" t="s">
        <v>336</v>
      </c>
    </row>
    <row r="1206" spans="26:29" ht="15.75">
      <c r="Z1206" s="14" t="s">
        <v>1620</v>
      </c>
      <c r="AB1206" s="147">
        <v>4286</v>
      </c>
      <c r="AC1206" s="148" t="s">
        <v>520</v>
      </c>
    </row>
    <row r="1207" spans="26:29" ht="15.75">
      <c r="Z1207" s="14" t="s">
        <v>1621</v>
      </c>
      <c r="AB1207" s="147">
        <v>4287</v>
      </c>
      <c r="AC1207" s="148" t="s">
        <v>3375</v>
      </c>
    </row>
    <row r="1208" spans="26:29" ht="15.75">
      <c r="Z1208" s="14" t="s">
        <v>1622</v>
      </c>
      <c r="AB1208" s="147">
        <v>4288</v>
      </c>
      <c r="AC1208" s="148" t="s">
        <v>3321</v>
      </c>
    </row>
    <row r="1209" spans="26:29" ht="15.75">
      <c r="Z1209" s="14" t="s">
        <v>1623</v>
      </c>
      <c r="AB1209" s="147">
        <v>4300</v>
      </c>
      <c r="AC1209" s="148" t="s">
        <v>2376</v>
      </c>
    </row>
    <row r="1210" spans="26:29" ht="15.75">
      <c r="Z1210" s="14" t="s">
        <v>1624</v>
      </c>
      <c r="AB1210" s="147">
        <v>4311</v>
      </c>
      <c r="AC1210" s="148" t="s">
        <v>2385</v>
      </c>
    </row>
    <row r="1211" spans="26:29" ht="15.75">
      <c r="Z1211" s="14" t="s">
        <v>1625</v>
      </c>
      <c r="AB1211" s="147">
        <v>4320</v>
      </c>
      <c r="AC1211" s="148" t="s">
        <v>2242</v>
      </c>
    </row>
    <row r="1212" spans="26:29" ht="15.75">
      <c r="Z1212" s="14" t="s">
        <v>1626</v>
      </c>
      <c r="AB1212" s="147">
        <v>4324</v>
      </c>
      <c r="AC1212" s="148" t="s">
        <v>1590</v>
      </c>
    </row>
    <row r="1213" spans="26:29" ht="15.75">
      <c r="Z1213" s="14" t="s">
        <v>1627</v>
      </c>
      <c r="AB1213" s="147">
        <v>4325</v>
      </c>
      <c r="AC1213" s="148" t="s">
        <v>1780</v>
      </c>
    </row>
    <row r="1214" spans="26:29" ht="15.75">
      <c r="Z1214" s="14" t="s">
        <v>1628</v>
      </c>
      <c r="AB1214" s="147">
        <v>4326</v>
      </c>
      <c r="AC1214" s="148" t="s">
        <v>2049</v>
      </c>
    </row>
    <row r="1215" spans="26:29" ht="15.75">
      <c r="Z1215" s="14" t="s">
        <v>1629</v>
      </c>
      <c r="AB1215" s="147">
        <v>4327</v>
      </c>
      <c r="AC1215" s="148" t="s">
        <v>2603</v>
      </c>
    </row>
    <row r="1216" spans="26:29" ht="15.75">
      <c r="Z1216" s="14" t="s">
        <v>1630</v>
      </c>
      <c r="AB1216" s="147">
        <v>4331</v>
      </c>
      <c r="AC1216" s="148" t="s">
        <v>2381</v>
      </c>
    </row>
    <row r="1217" spans="26:29" ht="15.75">
      <c r="Z1217" s="14" t="s">
        <v>1631</v>
      </c>
      <c r="AB1217" s="147">
        <v>4332</v>
      </c>
      <c r="AC1217" s="148" t="s">
        <v>2382</v>
      </c>
    </row>
    <row r="1218" spans="26:29" ht="15.75">
      <c r="Z1218" s="14" t="s">
        <v>1632</v>
      </c>
      <c r="AB1218" s="147">
        <v>4333</v>
      </c>
      <c r="AC1218" s="148" t="s">
        <v>2390</v>
      </c>
    </row>
    <row r="1219" spans="26:29" ht="15.75">
      <c r="Z1219" s="14" t="s">
        <v>1633</v>
      </c>
      <c r="AB1219" s="147">
        <v>4334</v>
      </c>
      <c r="AC1219" s="148" t="s">
        <v>1460</v>
      </c>
    </row>
    <row r="1220" spans="26:29" ht="15.75">
      <c r="Z1220" s="14" t="s">
        <v>1634</v>
      </c>
      <c r="AB1220" s="147">
        <v>4335</v>
      </c>
      <c r="AC1220" s="148" t="s">
        <v>1600</v>
      </c>
    </row>
    <row r="1221" spans="26:29" ht="15.75">
      <c r="Z1221" s="14" t="s">
        <v>1635</v>
      </c>
      <c r="AB1221" s="147">
        <v>4336</v>
      </c>
      <c r="AC1221" s="148" t="s">
        <v>2466</v>
      </c>
    </row>
    <row r="1222" spans="26:29" ht="15.75">
      <c r="Z1222" s="14" t="s">
        <v>1636</v>
      </c>
      <c r="AB1222" s="147">
        <v>4337</v>
      </c>
      <c r="AC1222" s="148" t="s">
        <v>1549</v>
      </c>
    </row>
    <row r="1223" spans="26:29" ht="15.75">
      <c r="Z1223" s="14" t="s">
        <v>1637</v>
      </c>
      <c r="AB1223" s="147">
        <v>4338</v>
      </c>
      <c r="AC1223" s="148" t="s">
        <v>2520</v>
      </c>
    </row>
    <row r="1224" spans="26:29" ht="15.75">
      <c r="Z1224" s="14" t="s">
        <v>1638</v>
      </c>
      <c r="AB1224" s="147">
        <v>4341</v>
      </c>
      <c r="AC1224" s="148" t="s">
        <v>2405</v>
      </c>
    </row>
    <row r="1225" spans="26:29" ht="15.75">
      <c r="Z1225" s="14" t="s">
        <v>1639</v>
      </c>
      <c r="AB1225" s="147">
        <v>4342</v>
      </c>
      <c r="AC1225" s="148" t="s">
        <v>3167</v>
      </c>
    </row>
    <row r="1226" spans="26:29" ht="15.75">
      <c r="Z1226" s="14" t="s">
        <v>1640</v>
      </c>
      <c r="AB1226" s="147">
        <v>4343</v>
      </c>
      <c r="AC1226" s="148" t="s">
        <v>650</v>
      </c>
    </row>
    <row r="1227" spans="26:29" ht="15.75">
      <c r="Z1227" s="14" t="s">
        <v>1641</v>
      </c>
      <c r="AB1227" s="147">
        <v>4351</v>
      </c>
      <c r="AC1227" s="148" t="s">
        <v>3368</v>
      </c>
    </row>
    <row r="1228" spans="26:29" ht="15.75">
      <c r="Z1228" s="14" t="s">
        <v>1642</v>
      </c>
      <c r="AB1228" s="147">
        <v>4352</v>
      </c>
      <c r="AC1228" s="148" t="s">
        <v>2101</v>
      </c>
    </row>
    <row r="1229" spans="26:29" ht="15.75">
      <c r="Z1229" s="14" t="s">
        <v>1643</v>
      </c>
      <c r="AB1229" s="147">
        <v>4353</v>
      </c>
      <c r="AC1229" s="148" t="s">
        <v>3181</v>
      </c>
    </row>
    <row r="1230" spans="26:29" ht="15.75">
      <c r="Z1230" s="14" t="s">
        <v>1644</v>
      </c>
      <c r="AB1230" s="147">
        <v>4354</v>
      </c>
      <c r="AC1230" s="148" t="s">
        <v>1140</v>
      </c>
    </row>
    <row r="1231" spans="26:29" ht="15.75">
      <c r="Z1231" s="14" t="s">
        <v>1645</v>
      </c>
      <c r="AB1231" s="147">
        <v>4355</v>
      </c>
      <c r="AC1231" s="148" t="s">
        <v>2227</v>
      </c>
    </row>
    <row r="1232" spans="26:29" ht="15.75">
      <c r="Z1232" s="14" t="s">
        <v>1646</v>
      </c>
      <c r="AB1232" s="147">
        <v>4356</v>
      </c>
      <c r="AC1232" s="148" t="s">
        <v>2380</v>
      </c>
    </row>
    <row r="1233" spans="26:29" ht="15.75">
      <c r="Z1233" s="14" t="s">
        <v>1647</v>
      </c>
      <c r="AB1233" s="147">
        <v>4361</v>
      </c>
      <c r="AC1233" s="148" t="s">
        <v>2378</v>
      </c>
    </row>
    <row r="1234" spans="26:29" ht="15.75">
      <c r="Z1234" s="14" t="s">
        <v>1648</v>
      </c>
      <c r="AB1234" s="147">
        <v>4362</v>
      </c>
      <c r="AC1234" s="148" t="s">
        <v>2384</v>
      </c>
    </row>
    <row r="1235" spans="26:29" ht="15.75">
      <c r="Z1235" s="14" t="s">
        <v>1649</v>
      </c>
      <c r="AB1235" s="147">
        <v>4363</v>
      </c>
      <c r="AC1235" s="148" t="s">
        <v>2397</v>
      </c>
    </row>
    <row r="1236" spans="26:29" ht="15.75">
      <c r="Z1236" s="14" t="s">
        <v>1650</v>
      </c>
      <c r="AB1236" s="147">
        <v>4371</v>
      </c>
      <c r="AC1236" s="148" t="s">
        <v>2393</v>
      </c>
    </row>
    <row r="1237" spans="26:29" ht="15.75">
      <c r="Z1237" s="14" t="s">
        <v>1651</v>
      </c>
      <c r="AB1237" s="147">
        <v>4372</v>
      </c>
      <c r="AC1237" s="148" t="s">
        <v>2377</v>
      </c>
    </row>
    <row r="1238" spans="26:29" ht="15.75">
      <c r="Z1238" s="14" t="s">
        <v>1652</v>
      </c>
      <c r="AB1238" s="147">
        <v>4373</v>
      </c>
      <c r="AC1238" s="148" t="s">
        <v>2465</v>
      </c>
    </row>
    <row r="1239" spans="26:29" ht="15.75">
      <c r="Z1239" s="14" t="s">
        <v>1653</v>
      </c>
      <c r="AB1239" s="147">
        <v>4374</v>
      </c>
      <c r="AC1239" s="148" t="s">
        <v>1105</v>
      </c>
    </row>
    <row r="1240" spans="26:29" ht="15.75">
      <c r="Z1240" s="14" t="s">
        <v>1654</v>
      </c>
      <c r="AB1240" s="147">
        <v>4375</v>
      </c>
      <c r="AC1240" s="148" t="s">
        <v>2596</v>
      </c>
    </row>
    <row r="1241" spans="26:29" ht="15.75">
      <c r="Z1241" s="14" t="s">
        <v>1655</v>
      </c>
      <c r="AB1241" s="147">
        <v>4376</v>
      </c>
      <c r="AC1241" s="148" t="s">
        <v>2400</v>
      </c>
    </row>
    <row r="1242" spans="26:29" ht="15.75">
      <c r="Z1242" s="14" t="s">
        <v>1656</v>
      </c>
      <c r="AB1242" s="147">
        <v>4400</v>
      </c>
      <c r="AC1242" s="148" t="s">
        <v>2383</v>
      </c>
    </row>
    <row r="1243" spans="26:29" ht="15.75">
      <c r="Z1243" s="14" t="s">
        <v>1657</v>
      </c>
      <c r="AB1243" s="147">
        <v>4405</v>
      </c>
      <c r="AC1243" s="148" t="s">
        <v>2383</v>
      </c>
    </row>
    <row r="1244" spans="26:29" ht="15.75">
      <c r="Z1244" s="14" t="s">
        <v>1658</v>
      </c>
      <c r="AB1244" s="147">
        <v>4431</v>
      </c>
      <c r="AC1244" s="148" t="s">
        <v>2383</v>
      </c>
    </row>
    <row r="1245" spans="26:29" ht="15.75">
      <c r="Z1245" s="14" t="s">
        <v>1659</v>
      </c>
      <c r="AB1245" s="147">
        <v>4432</v>
      </c>
      <c r="AC1245" s="148" t="s">
        <v>2383</v>
      </c>
    </row>
    <row r="1246" spans="26:29" ht="15.75">
      <c r="Z1246" s="14" t="s">
        <v>1660</v>
      </c>
      <c r="AB1246" s="147">
        <v>4433</v>
      </c>
      <c r="AC1246" s="148" t="s">
        <v>2383</v>
      </c>
    </row>
    <row r="1247" spans="26:29" ht="15.75">
      <c r="Z1247" s="14" t="s">
        <v>1661</v>
      </c>
      <c r="AB1247" s="147">
        <v>4434</v>
      </c>
      <c r="AC1247" s="148" t="s">
        <v>1592</v>
      </c>
    </row>
    <row r="1248" spans="26:29" ht="15.75">
      <c r="Z1248" s="14" t="s">
        <v>1662</v>
      </c>
      <c r="AB1248" s="147">
        <v>4440</v>
      </c>
      <c r="AC1248" s="148" t="s">
        <v>3244</v>
      </c>
    </row>
    <row r="1249" spans="26:29" ht="15.75">
      <c r="Z1249" s="14" t="s">
        <v>1663</v>
      </c>
      <c r="AB1249" s="147">
        <v>4441</v>
      </c>
      <c r="AC1249" s="148" t="s">
        <v>3068</v>
      </c>
    </row>
    <row r="1250" spans="26:29" ht="15.75">
      <c r="Z1250" s="14" t="s">
        <v>1664</v>
      </c>
      <c r="AB1250" s="147">
        <v>4445</v>
      </c>
      <c r="AC1250" s="148" t="s">
        <v>2222</v>
      </c>
    </row>
    <row r="1251" spans="26:29" ht="15.75">
      <c r="Z1251" s="14" t="s">
        <v>1665</v>
      </c>
      <c r="AB1251" s="147">
        <v>4446</v>
      </c>
      <c r="AC1251" s="148" t="s">
        <v>3202</v>
      </c>
    </row>
    <row r="1252" spans="26:29" ht="15.75">
      <c r="Z1252" s="14" t="s">
        <v>1666</v>
      </c>
      <c r="AB1252" s="147">
        <v>4447</v>
      </c>
      <c r="AC1252" s="147" t="s">
        <v>3219</v>
      </c>
    </row>
    <row r="1253" spans="26:29" ht="15.75">
      <c r="Z1253" s="14" t="s">
        <v>1667</v>
      </c>
      <c r="AB1253" s="147">
        <v>4450</v>
      </c>
      <c r="AC1253" s="148" t="s">
        <v>3219</v>
      </c>
    </row>
    <row r="1254" spans="26:29" ht="15.75">
      <c r="Z1254" s="14" t="s">
        <v>1668</v>
      </c>
      <c r="AB1254" s="147">
        <v>4455</v>
      </c>
      <c r="AC1254" s="148" t="s">
        <v>3198</v>
      </c>
    </row>
    <row r="1255" spans="26:29" ht="15.75">
      <c r="Z1255" s="14" t="s">
        <v>1669</v>
      </c>
      <c r="AB1255" s="147">
        <v>4456</v>
      </c>
      <c r="AC1255" s="148" t="s">
        <v>3200</v>
      </c>
    </row>
    <row r="1256" spans="26:29" ht="15.75">
      <c r="Z1256" s="14" t="s">
        <v>1670</v>
      </c>
      <c r="AB1256" s="147">
        <v>4461</v>
      </c>
      <c r="AC1256" s="148" t="s">
        <v>2402</v>
      </c>
    </row>
    <row r="1257" spans="26:29" ht="15.75">
      <c r="Z1257" s="14" t="s">
        <v>1671</v>
      </c>
      <c r="AB1257" s="147">
        <v>4463</v>
      </c>
      <c r="AC1257" s="148" t="s">
        <v>3222</v>
      </c>
    </row>
    <row r="1258" spans="26:29" ht="15.75">
      <c r="Z1258" s="14" t="s">
        <v>1672</v>
      </c>
      <c r="AB1258" s="147">
        <v>4464</v>
      </c>
      <c r="AC1258" s="148" t="s">
        <v>3203</v>
      </c>
    </row>
    <row r="1259" spans="26:29" ht="15.75">
      <c r="Z1259" s="14" t="s">
        <v>1673</v>
      </c>
      <c r="AB1259" s="147">
        <v>4465</v>
      </c>
      <c r="AC1259" s="148" t="s">
        <v>2685</v>
      </c>
    </row>
    <row r="1260" spans="26:29" ht="15.75">
      <c r="Z1260" s="14" t="s">
        <v>1674</v>
      </c>
      <c r="AB1260" s="147">
        <v>4466</v>
      </c>
      <c r="AC1260" s="148" t="s">
        <v>3185</v>
      </c>
    </row>
    <row r="1261" spans="26:29" ht="15.75">
      <c r="Z1261" s="14" t="s">
        <v>1675</v>
      </c>
      <c r="AB1261" s="147">
        <v>4467</v>
      </c>
      <c r="AC1261" s="148" t="s">
        <v>2908</v>
      </c>
    </row>
    <row r="1262" spans="26:29" ht="15.75">
      <c r="Z1262" s="14" t="s">
        <v>1676</v>
      </c>
      <c r="AB1262" s="147">
        <v>4468</v>
      </c>
      <c r="AC1262" s="148" t="s">
        <v>617</v>
      </c>
    </row>
    <row r="1263" spans="26:29" ht="15.75">
      <c r="Z1263" s="14" t="s">
        <v>1677</v>
      </c>
      <c r="AB1263" s="147">
        <v>4471</v>
      </c>
      <c r="AC1263" s="148" t="s">
        <v>1261</v>
      </c>
    </row>
    <row r="1264" spans="26:29" ht="15.75">
      <c r="Z1264" s="14" t="s">
        <v>1678</v>
      </c>
      <c r="AB1264" s="147">
        <v>4472</v>
      </c>
      <c r="AC1264" s="148" t="s">
        <v>1261</v>
      </c>
    </row>
    <row r="1265" spans="26:29" ht="15.75">
      <c r="Z1265" s="14" t="s">
        <v>1679</v>
      </c>
      <c r="AB1265" s="147">
        <v>4474</v>
      </c>
      <c r="AC1265" s="148" t="s">
        <v>3191</v>
      </c>
    </row>
    <row r="1266" spans="26:29" ht="15.75">
      <c r="Z1266" s="14" t="s">
        <v>1680</v>
      </c>
      <c r="AB1266" s="147">
        <v>4475</v>
      </c>
      <c r="AC1266" s="148" t="s">
        <v>2526</v>
      </c>
    </row>
    <row r="1267" spans="26:29" ht="15.75">
      <c r="Z1267" s="14" t="s">
        <v>1681</v>
      </c>
      <c r="AB1267" s="147">
        <v>4481</v>
      </c>
      <c r="AC1267" s="147" t="s">
        <v>2383</v>
      </c>
    </row>
    <row r="1268" spans="26:29" ht="15.75">
      <c r="Z1268" s="14" t="s">
        <v>1682</v>
      </c>
      <c r="AB1268" s="147">
        <v>4482</v>
      </c>
      <c r="AC1268" s="148" t="s">
        <v>1851</v>
      </c>
    </row>
    <row r="1269" spans="26:29" ht="15.75">
      <c r="Z1269" s="14" t="s">
        <v>1683</v>
      </c>
      <c r="AB1269" s="147">
        <v>4483</v>
      </c>
      <c r="AC1269" s="148" t="s">
        <v>812</v>
      </c>
    </row>
    <row r="1270" spans="26:29" ht="15.75">
      <c r="Z1270" s="14" t="s">
        <v>1684</v>
      </c>
      <c r="AB1270" s="147">
        <v>4484</v>
      </c>
      <c r="AC1270" s="148" t="s">
        <v>1493</v>
      </c>
    </row>
    <row r="1271" spans="26:29" ht="15.75">
      <c r="Z1271" s="14" t="s">
        <v>1685</v>
      </c>
      <c r="AB1271" s="147">
        <v>4485</v>
      </c>
      <c r="AC1271" s="148" t="s">
        <v>2235</v>
      </c>
    </row>
    <row r="1272" spans="26:29" ht="15.75">
      <c r="Z1272" s="14" t="s">
        <v>1686</v>
      </c>
      <c r="AB1272" s="147">
        <v>4486</v>
      </c>
      <c r="AC1272" s="147" t="s">
        <v>3238</v>
      </c>
    </row>
    <row r="1273" spans="26:29" ht="15.75">
      <c r="Z1273" s="14" t="s">
        <v>1687</v>
      </c>
      <c r="AB1273" s="147">
        <v>4487</v>
      </c>
      <c r="AC1273" s="148" t="s">
        <v>3238</v>
      </c>
    </row>
    <row r="1274" spans="26:29" ht="15.75">
      <c r="Z1274" s="14" t="s">
        <v>1688</v>
      </c>
      <c r="AB1274" s="147">
        <v>4488</v>
      </c>
      <c r="AC1274" s="148" t="s">
        <v>706</v>
      </c>
    </row>
    <row r="1275" spans="26:29" ht="15.75">
      <c r="Z1275" s="14" t="s">
        <v>1689</v>
      </c>
      <c r="AB1275" s="147">
        <v>4491</v>
      </c>
      <c r="AC1275" s="148" t="s">
        <v>3312</v>
      </c>
    </row>
    <row r="1276" spans="26:29" ht="15.75">
      <c r="Z1276" s="14" t="s">
        <v>1690</v>
      </c>
      <c r="AB1276" s="147">
        <v>4492</v>
      </c>
      <c r="AC1276" s="148" t="s">
        <v>1005</v>
      </c>
    </row>
    <row r="1277" spans="26:29" ht="15.75">
      <c r="Z1277" s="14" t="s">
        <v>1691</v>
      </c>
      <c r="AB1277" s="147">
        <v>4493</v>
      </c>
      <c r="AC1277" s="148" t="s">
        <v>3211</v>
      </c>
    </row>
    <row r="1278" spans="26:29" ht="15.75">
      <c r="Z1278" s="14" t="s">
        <v>1692</v>
      </c>
      <c r="AB1278" s="147">
        <v>4494</v>
      </c>
      <c r="AC1278" s="148" t="s">
        <v>1660</v>
      </c>
    </row>
    <row r="1279" spans="26:29" ht="15.75">
      <c r="Z1279" s="14" t="s">
        <v>1693</v>
      </c>
      <c r="AB1279" s="147">
        <v>4495</v>
      </c>
      <c r="AC1279" s="148" t="s">
        <v>1016</v>
      </c>
    </row>
    <row r="1280" spans="26:29" ht="15.75">
      <c r="Z1280" s="14" t="s">
        <v>1694</v>
      </c>
      <c r="AB1280" s="147">
        <v>4496</v>
      </c>
      <c r="AC1280" s="148" t="s">
        <v>2910</v>
      </c>
    </row>
    <row r="1281" spans="26:29" ht="15.75">
      <c r="Z1281" s="14" t="s">
        <v>1695</v>
      </c>
      <c r="AB1281" s="147">
        <v>4501</v>
      </c>
      <c r="AC1281" s="148" t="s">
        <v>1669</v>
      </c>
    </row>
    <row r="1282" spans="26:29" ht="15.75">
      <c r="Z1282" s="14" t="s">
        <v>1696</v>
      </c>
      <c r="AB1282" s="147">
        <v>4502</v>
      </c>
      <c r="AC1282" s="148" t="s">
        <v>3414</v>
      </c>
    </row>
    <row r="1283" spans="26:29" ht="15.75">
      <c r="Z1283" s="14" t="s">
        <v>1697</v>
      </c>
      <c r="AB1283" s="147">
        <v>4503</v>
      </c>
      <c r="AC1283" s="148" t="s">
        <v>3227</v>
      </c>
    </row>
    <row r="1284" spans="26:29" ht="15.75">
      <c r="Z1284" s="14" t="s">
        <v>1698</v>
      </c>
      <c r="AB1284" s="147">
        <v>4511</v>
      </c>
      <c r="AC1284" s="148" t="s">
        <v>2379</v>
      </c>
    </row>
    <row r="1285" spans="26:29" ht="15.75">
      <c r="Z1285" s="14" t="s">
        <v>1699</v>
      </c>
      <c r="AB1285" s="147">
        <v>4515</v>
      </c>
      <c r="AC1285" s="148" t="s">
        <v>1659</v>
      </c>
    </row>
    <row r="1286" spans="26:29" ht="15.75">
      <c r="Z1286" s="14" t="s">
        <v>1700</v>
      </c>
      <c r="AB1286" s="147">
        <v>4516</v>
      </c>
      <c r="AC1286" s="148" t="s">
        <v>978</v>
      </c>
    </row>
    <row r="1287" spans="26:29" ht="15.75">
      <c r="Z1287" s="14" t="s">
        <v>1701</v>
      </c>
      <c r="AB1287" s="147">
        <v>4517</v>
      </c>
      <c r="AC1287" s="148" t="s">
        <v>1265</v>
      </c>
    </row>
    <row r="1288" spans="26:29" ht="15.75">
      <c r="Z1288" s="14" t="s">
        <v>1702</v>
      </c>
      <c r="AB1288" s="147">
        <v>4521</v>
      </c>
      <c r="AC1288" s="148" t="s">
        <v>697</v>
      </c>
    </row>
    <row r="1289" spans="26:29" ht="15.75">
      <c r="Z1289" s="14" t="s">
        <v>1703</v>
      </c>
      <c r="AB1289" s="147">
        <v>4522</v>
      </c>
      <c r="AC1289" s="148" t="s">
        <v>2401</v>
      </c>
    </row>
    <row r="1290" spans="26:29" ht="15.75">
      <c r="Z1290" s="14" t="s">
        <v>1704</v>
      </c>
      <c r="AB1290" s="147">
        <v>4523</v>
      </c>
      <c r="AC1290" s="148" t="s">
        <v>2536</v>
      </c>
    </row>
    <row r="1291" spans="26:29" ht="15.75">
      <c r="Z1291" s="14" t="s">
        <v>1705</v>
      </c>
      <c r="AB1291" s="147">
        <v>4524</v>
      </c>
      <c r="AC1291" s="148" t="s">
        <v>268</v>
      </c>
    </row>
    <row r="1292" spans="26:29" ht="15.75">
      <c r="Z1292" s="14" t="s">
        <v>1706</v>
      </c>
      <c r="AB1292" s="147">
        <v>4525</v>
      </c>
      <c r="AC1292" s="148" t="s">
        <v>2713</v>
      </c>
    </row>
    <row r="1293" spans="26:29" ht="15.75">
      <c r="Z1293" s="14" t="s">
        <v>1707</v>
      </c>
      <c r="AB1293" s="147">
        <v>4531</v>
      </c>
      <c r="AC1293" s="148" t="s">
        <v>2399</v>
      </c>
    </row>
    <row r="1294" spans="26:29" ht="15.75">
      <c r="Z1294" s="14" t="s">
        <v>1708</v>
      </c>
      <c r="AB1294" s="147">
        <v>4532</v>
      </c>
      <c r="AC1294" s="148" t="s">
        <v>2404</v>
      </c>
    </row>
    <row r="1295" spans="26:29" ht="15.75">
      <c r="Z1295" s="14" t="s">
        <v>1709</v>
      </c>
      <c r="AB1295" s="147">
        <v>4533</v>
      </c>
      <c r="AC1295" s="148" t="s">
        <v>2813</v>
      </c>
    </row>
    <row r="1296" spans="26:29" ht="15.75">
      <c r="Z1296" s="14" t="s">
        <v>1710</v>
      </c>
      <c r="AB1296" s="147">
        <v>4534</v>
      </c>
      <c r="AC1296" s="148" t="s">
        <v>2980</v>
      </c>
    </row>
    <row r="1297" spans="26:29" ht="15.75">
      <c r="Z1297" s="14" t="s">
        <v>1711</v>
      </c>
      <c r="AB1297" s="147">
        <v>4535</v>
      </c>
      <c r="AC1297" s="148" t="s">
        <v>2387</v>
      </c>
    </row>
    <row r="1298" spans="26:29" ht="15.75">
      <c r="Z1298" s="14" t="s">
        <v>1712</v>
      </c>
      <c r="AB1298" s="147">
        <v>4536</v>
      </c>
      <c r="AC1298" s="148" t="s">
        <v>2691</v>
      </c>
    </row>
    <row r="1299" spans="26:29" ht="15.75">
      <c r="Z1299" s="14" t="s">
        <v>1713</v>
      </c>
      <c r="AB1299" s="147">
        <v>4537</v>
      </c>
      <c r="AC1299" s="148" t="s">
        <v>2391</v>
      </c>
    </row>
    <row r="1300" spans="26:29" ht="15.75">
      <c r="Z1300" s="14" t="s">
        <v>1714</v>
      </c>
      <c r="AB1300" s="147">
        <v>4541</v>
      </c>
      <c r="AC1300" s="148" t="s">
        <v>2388</v>
      </c>
    </row>
    <row r="1301" spans="26:29" ht="15.75">
      <c r="Z1301" s="14" t="s">
        <v>1715</v>
      </c>
      <c r="AB1301" s="147">
        <v>4542</v>
      </c>
      <c r="AC1301" s="148" t="s">
        <v>2573</v>
      </c>
    </row>
    <row r="1302" spans="26:29" ht="15.75">
      <c r="Z1302" s="14" t="s">
        <v>1716</v>
      </c>
      <c r="AB1302" s="147">
        <v>4543</v>
      </c>
      <c r="AC1302" s="148" t="s">
        <v>1934</v>
      </c>
    </row>
    <row r="1303" spans="26:29" ht="15.75">
      <c r="Z1303" s="14" t="s">
        <v>1717</v>
      </c>
      <c r="AB1303" s="147">
        <v>4544</v>
      </c>
      <c r="AC1303" s="148" t="s">
        <v>2389</v>
      </c>
    </row>
    <row r="1304" spans="26:29" ht="15.75">
      <c r="Z1304" s="14" t="s">
        <v>1718</v>
      </c>
      <c r="AB1304" s="147">
        <v>4545</v>
      </c>
      <c r="AC1304" s="148" t="s">
        <v>1352</v>
      </c>
    </row>
    <row r="1305" spans="26:29" ht="15.75">
      <c r="Z1305" s="14" t="s">
        <v>1719</v>
      </c>
      <c r="AB1305" s="147">
        <v>4546</v>
      </c>
      <c r="AC1305" s="148" t="s">
        <v>413</v>
      </c>
    </row>
    <row r="1306" spans="26:29" ht="15.75">
      <c r="Z1306" s="14" t="s">
        <v>1720</v>
      </c>
      <c r="AB1306" s="147">
        <v>4547</v>
      </c>
      <c r="AC1306" s="148" t="s">
        <v>2909</v>
      </c>
    </row>
    <row r="1307" spans="26:29" ht="15.75">
      <c r="Z1307" s="14" t="s">
        <v>1721</v>
      </c>
      <c r="AB1307" s="147">
        <v>4551</v>
      </c>
      <c r="AC1307" s="148" t="s">
        <v>2383</v>
      </c>
    </row>
    <row r="1308" spans="26:29" ht="15.75">
      <c r="Z1308" s="14" t="s">
        <v>1722</v>
      </c>
      <c r="AB1308" s="147">
        <v>4552</v>
      </c>
      <c r="AC1308" s="148" t="s">
        <v>2305</v>
      </c>
    </row>
    <row r="1309" spans="26:29" ht="15.75">
      <c r="Z1309" s="14" t="s">
        <v>1723</v>
      </c>
      <c r="AB1309" s="147">
        <v>4553</v>
      </c>
      <c r="AC1309" s="148" t="s">
        <v>427</v>
      </c>
    </row>
    <row r="1310" spans="26:29" ht="15.75">
      <c r="Z1310" s="14" t="s">
        <v>1724</v>
      </c>
      <c r="AB1310" s="147">
        <v>4554</v>
      </c>
      <c r="AC1310" s="148" t="s">
        <v>2403</v>
      </c>
    </row>
    <row r="1311" spans="26:29" ht="15.75">
      <c r="Z1311" s="14" t="s">
        <v>1725</v>
      </c>
      <c r="AB1311" s="147">
        <v>4555</v>
      </c>
      <c r="AC1311" s="148" t="s">
        <v>1958</v>
      </c>
    </row>
    <row r="1312" spans="26:29" ht="15.75">
      <c r="Z1312" s="14" t="s">
        <v>1726</v>
      </c>
      <c r="AB1312" s="147">
        <v>4556</v>
      </c>
      <c r="AC1312" s="148" t="s">
        <v>1998</v>
      </c>
    </row>
    <row r="1313" spans="26:29" ht="15.75">
      <c r="Z1313" s="14" t="s">
        <v>1727</v>
      </c>
      <c r="AB1313" s="147">
        <v>4557</v>
      </c>
      <c r="AC1313" s="148" t="s">
        <v>702</v>
      </c>
    </row>
    <row r="1314" spans="26:29" ht="15.75">
      <c r="Z1314" s="14" t="s">
        <v>1728</v>
      </c>
      <c r="AB1314" s="147">
        <v>4558</v>
      </c>
      <c r="AC1314" s="148" t="s">
        <v>2416</v>
      </c>
    </row>
    <row r="1315" spans="26:29" ht="15.75">
      <c r="Z1315" s="14" t="s">
        <v>1729</v>
      </c>
      <c r="AB1315" s="147">
        <v>4561</v>
      </c>
      <c r="AC1315" s="148" t="s">
        <v>573</v>
      </c>
    </row>
    <row r="1316" spans="26:29" ht="15.75">
      <c r="Z1316" s="14" t="s">
        <v>1730</v>
      </c>
      <c r="AB1316" s="147">
        <v>4562</v>
      </c>
      <c r="AC1316" s="148" t="s">
        <v>3361</v>
      </c>
    </row>
    <row r="1317" spans="26:29" ht="15.75">
      <c r="Z1317" s="14" t="s">
        <v>1731</v>
      </c>
      <c r="AB1317" s="147">
        <v>4563</v>
      </c>
      <c r="AC1317" s="148" t="s">
        <v>2727</v>
      </c>
    </row>
    <row r="1318" spans="26:29" ht="15.75">
      <c r="Z1318" s="14" t="s">
        <v>1732</v>
      </c>
      <c r="AB1318" s="147">
        <v>4564</v>
      </c>
      <c r="AC1318" s="148" t="s">
        <v>2394</v>
      </c>
    </row>
    <row r="1319" spans="26:29" ht="15.75">
      <c r="Z1319" s="14" t="s">
        <v>1733</v>
      </c>
      <c r="AB1319" s="147">
        <v>4565</v>
      </c>
      <c r="AC1319" s="148" t="s">
        <v>2634</v>
      </c>
    </row>
    <row r="1320" spans="26:29" ht="15.75">
      <c r="Z1320" s="14" t="s">
        <v>1734</v>
      </c>
      <c r="AB1320" s="147">
        <v>4566</v>
      </c>
      <c r="AC1320" s="148" t="s">
        <v>1505</v>
      </c>
    </row>
    <row r="1321" spans="26:29" ht="15.75">
      <c r="Z1321" s="14" t="s">
        <v>1735</v>
      </c>
      <c r="AB1321" s="147">
        <v>4567</v>
      </c>
      <c r="AC1321" s="148" t="s">
        <v>1271</v>
      </c>
    </row>
    <row r="1322" spans="26:29" ht="15.75">
      <c r="Z1322" s="14" t="s">
        <v>1736</v>
      </c>
      <c r="AB1322" s="147">
        <v>4600</v>
      </c>
      <c r="AC1322" s="148" t="s">
        <v>1809</v>
      </c>
    </row>
    <row r="1323" spans="26:29" ht="15.75">
      <c r="Z1323" s="14" t="s">
        <v>1737</v>
      </c>
      <c r="AB1323" s="147">
        <v>4611</v>
      </c>
      <c r="AC1323" s="148" t="s">
        <v>1568</v>
      </c>
    </row>
    <row r="1324" spans="26:29" ht="15.75">
      <c r="Z1324" s="14" t="s">
        <v>1738</v>
      </c>
      <c r="AB1324" s="147">
        <v>4621</v>
      </c>
      <c r="AC1324" s="148" t="s">
        <v>1191</v>
      </c>
    </row>
    <row r="1325" spans="26:29" ht="15.75">
      <c r="Z1325" s="14" t="s">
        <v>1739</v>
      </c>
      <c r="AB1325" s="147">
        <v>4622</v>
      </c>
      <c r="AC1325" s="148" t="s">
        <v>1837</v>
      </c>
    </row>
    <row r="1326" spans="26:29" ht="15.75">
      <c r="Z1326" s="14" t="s">
        <v>1740</v>
      </c>
      <c r="AB1326" s="147">
        <v>4623</v>
      </c>
      <c r="AC1326" s="148" t="s">
        <v>3303</v>
      </c>
    </row>
    <row r="1327" spans="26:29" ht="15.75">
      <c r="Z1327" s="14" t="s">
        <v>1741</v>
      </c>
      <c r="AB1327" s="147">
        <v>4624</v>
      </c>
      <c r="AC1327" s="148" t="s">
        <v>3192</v>
      </c>
    </row>
    <row r="1328" spans="26:29" ht="15.75">
      <c r="Z1328" s="14" t="s">
        <v>1742</v>
      </c>
      <c r="AB1328" s="147">
        <v>4625</v>
      </c>
      <c r="AC1328" s="148" t="s">
        <v>3494</v>
      </c>
    </row>
    <row r="1329" spans="26:29" ht="15.75">
      <c r="Z1329" s="14" t="s">
        <v>1743</v>
      </c>
      <c r="AB1329" s="147">
        <v>4625</v>
      </c>
      <c r="AC1329" s="148" t="s">
        <v>1341</v>
      </c>
    </row>
    <row r="1330" spans="26:29" ht="15.75">
      <c r="Z1330" s="14" t="s">
        <v>1744</v>
      </c>
      <c r="AB1330" s="147">
        <v>4627</v>
      </c>
      <c r="AC1330" s="148" t="s">
        <v>3572</v>
      </c>
    </row>
    <row r="1331" spans="26:29" ht="15.75">
      <c r="Z1331" s="14" t="s">
        <v>1745</v>
      </c>
      <c r="AB1331" s="147">
        <v>4628</v>
      </c>
      <c r="AC1331" s="148" t="s">
        <v>3233</v>
      </c>
    </row>
    <row r="1332" spans="26:29" ht="15.75">
      <c r="Z1332" s="14" t="s">
        <v>1746</v>
      </c>
      <c r="AB1332" s="147">
        <v>4631</v>
      </c>
      <c r="AC1332" s="148" t="s">
        <v>2512</v>
      </c>
    </row>
    <row r="1333" spans="26:29" ht="15.75">
      <c r="Z1333" s="14" t="s">
        <v>1747</v>
      </c>
      <c r="AB1333" s="147">
        <v>4632</v>
      </c>
      <c r="AC1333" s="148" t="s">
        <v>2392</v>
      </c>
    </row>
    <row r="1334" spans="26:29" ht="15.75">
      <c r="Z1334" s="14" t="s">
        <v>1748</v>
      </c>
      <c r="AB1334" s="147">
        <v>4633</v>
      </c>
      <c r="AC1334" s="148" t="s">
        <v>1984</v>
      </c>
    </row>
    <row r="1335" spans="26:29" ht="15.75">
      <c r="Z1335" s="14" t="s">
        <v>1749</v>
      </c>
      <c r="AB1335" s="147">
        <v>4634</v>
      </c>
      <c r="AC1335" s="148" t="s">
        <v>446</v>
      </c>
    </row>
    <row r="1336" spans="26:29" ht="15.75">
      <c r="Z1336" s="14" t="s">
        <v>1750</v>
      </c>
      <c r="AB1336" s="147">
        <v>4635</v>
      </c>
      <c r="AC1336" s="148" t="s">
        <v>3317</v>
      </c>
    </row>
    <row r="1337" spans="26:29" ht="15.75">
      <c r="Z1337" s="14" t="s">
        <v>1751</v>
      </c>
      <c r="AB1337" s="147">
        <v>4641</v>
      </c>
      <c r="AC1337" s="148" t="s">
        <v>2122</v>
      </c>
    </row>
    <row r="1338" spans="26:29" ht="15.75">
      <c r="Z1338" s="14" t="s">
        <v>1752</v>
      </c>
      <c r="AB1338" s="147">
        <v>4642</v>
      </c>
      <c r="AC1338" s="148" t="s">
        <v>3276</v>
      </c>
    </row>
    <row r="1339" spans="26:29" ht="15.75">
      <c r="Z1339" s="14" t="s">
        <v>1753</v>
      </c>
      <c r="AB1339" s="147">
        <v>4643</v>
      </c>
      <c r="AC1339" s="148" t="s">
        <v>681</v>
      </c>
    </row>
    <row r="1340" spans="26:29" ht="15.75">
      <c r="Z1340" s="14" t="s">
        <v>1754</v>
      </c>
      <c r="AB1340" s="147">
        <v>4644</v>
      </c>
      <c r="AC1340" s="148" t="s">
        <v>2037</v>
      </c>
    </row>
    <row r="1341" spans="26:29" ht="15.75">
      <c r="Z1341" s="14" t="s">
        <v>1755</v>
      </c>
      <c r="AB1341" s="147">
        <v>4645</v>
      </c>
      <c r="AC1341" s="148" t="s">
        <v>3221</v>
      </c>
    </row>
    <row r="1342" spans="26:29" ht="15.75">
      <c r="Z1342" s="14" t="s">
        <v>1756</v>
      </c>
      <c r="AB1342" s="147">
        <v>4646</v>
      </c>
      <c r="AC1342" s="148" t="s">
        <v>1111</v>
      </c>
    </row>
    <row r="1343" spans="26:29" ht="15.75">
      <c r="Z1343" s="14" t="s">
        <v>1757</v>
      </c>
      <c r="AB1343" s="147">
        <v>4700</v>
      </c>
      <c r="AC1343" s="148" t="s">
        <v>2066</v>
      </c>
    </row>
    <row r="1344" spans="26:29" ht="15.75">
      <c r="Z1344" s="14" t="s">
        <v>1758</v>
      </c>
      <c r="AB1344" s="147">
        <v>4721</v>
      </c>
      <c r="AC1344" s="148" t="s">
        <v>2938</v>
      </c>
    </row>
    <row r="1345" spans="26:29" ht="15.75">
      <c r="Z1345" s="14" t="s">
        <v>1759</v>
      </c>
      <c r="AB1345" s="147">
        <v>4722</v>
      </c>
      <c r="AC1345" s="148" t="s">
        <v>2396</v>
      </c>
    </row>
    <row r="1346" spans="26:29" ht="15.75">
      <c r="Z1346" s="14" t="s">
        <v>1760</v>
      </c>
      <c r="AB1346" s="147">
        <v>4731</v>
      </c>
      <c r="AC1346" s="148" t="s">
        <v>3297</v>
      </c>
    </row>
    <row r="1347" spans="26:29" ht="15.75">
      <c r="Z1347" s="14" t="s">
        <v>1761</v>
      </c>
      <c r="AB1347" s="147">
        <v>4732</v>
      </c>
      <c r="AC1347" s="148" t="s">
        <v>831</v>
      </c>
    </row>
    <row r="1348" spans="26:29" ht="15.75">
      <c r="Z1348" s="14" t="s">
        <v>1762</v>
      </c>
      <c r="AB1348" s="147">
        <v>4733</v>
      </c>
      <c r="AC1348" s="148" t="s">
        <v>1356</v>
      </c>
    </row>
    <row r="1349" spans="26:29" ht="15.75">
      <c r="Z1349" s="14" t="s">
        <v>1763</v>
      </c>
      <c r="AB1349" s="147">
        <v>4734</v>
      </c>
      <c r="AC1349" s="148" t="s">
        <v>2941</v>
      </c>
    </row>
    <row r="1350" spans="26:29" ht="15.75">
      <c r="Z1350" s="14" t="s">
        <v>1764</v>
      </c>
      <c r="AB1350" s="147">
        <v>4735</v>
      </c>
      <c r="AC1350" s="148" t="s">
        <v>2939</v>
      </c>
    </row>
    <row r="1351" spans="26:29" ht="15.75">
      <c r="Z1351" s="14" t="s">
        <v>1765</v>
      </c>
      <c r="AB1351" s="147">
        <v>4735</v>
      </c>
      <c r="AC1351" s="148" t="s">
        <v>1429</v>
      </c>
    </row>
    <row r="1352" spans="26:29" ht="15.75">
      <c r="Z1352" s="14" t="s">
        <v>1766</v>
      </c>
      <c r="AB1352" s="147">
        <v>4737</v>
      </c>
      <c r="AC1352" s="148" t="s">
        <v>1786</v>
      </c>
    </row>
    <row r="1353" spans="26:29" ht="15.75">
      <c r="Z1353" s="14" t="s">
        <v>1767</v>
      </c>
      <c r="AB1353" s="147">
        <v>4737</v>
      </c>
      <c r="AC1353" s="148" t="s">
        <v>965</v>
      </c>
    </row>
    <row r="1354" spans="26:29" ht="15.75">
      <c r="Z1354" s="14" t="s">
        <v>1768</v>
      </c>
      <c r="AB1354" s="147">
        <v>4741</v>
      </c>
      <c r="AC1354" s="148" t="s">
        <v>1543</v>
      </c>
    </row>
    <row r="1355" spans="26:29" ht="15.75">
      <c r="Z1355" s="14" t="s">
        <v>1769</v>
      </c>
      <c r="AB1355" s="147">
        <v>4742</v>
      </c>
      <c r="AC1355" s="148" t="s">
        <v>875</v>
      </c>
    </row>
    <row r="1356" spans="26:29" ht="15.75">
      <c r="Z1356" s="14" t="s">
        <v>1770</v>
      </c>
      <c r="AB1356" s="147">
        <v>4743</v>
      </c>
      <c r="AC1356" s="148" t="s">
        <v>884</v>
      </c>
    </row>
    <row r="1357" spans="26:29" ht="15.75">
      <c r="Z1357" s="14" t="s">
        <v>1771</v>
      </c>
      <c r="AB1357" s="147">
        <v>4745</v>
      </c>
      <c r="AC1357" s="148" t="s">
        <v>2937</v>
      </c>
    </row>
    <row r="1358" spans="26:29" ht="15.75">
      <c r="Z1358" s="14" t="s">
        <v>1772</v>
      </c>
      <c r="AB1358" s="147">
        <v>4746</v>
      </c>
      <c r="AC1358" s="148" t="s">
        <v>2940</v>
      </c>
    </row>
    <row r="1359" spans="26:29" ht="15.75">
      <c r="Z1359" s="14" t="s">
        <v>1773</v>
      </c>
      <c r="AB1359" s="147">
        <v>4751</v>
      </c>
      <c r="AC1359" s="148" t="s">
        <v>1826</v>
      </c>
    </row>
    <row r="1360" spans="26:29" ht="15.75">
      <c r="Z1360" s="14" t="s">
        <v>1774</v>
      </c>
      <c r="AB1360" s="147">
        <v>4752</v>
      </c>
      <c r="AC1360" s="148" t="s">
        <v>1345</v>
      </c>
    </row>
    <row r="1361" spans="26:29" ht="15.75">
      <c r="Z1361" s="14" t="s">
        <v>1775</v>
      </c>
      <c r="AB1361" s="147">
        <v>4754</v>
      </c>
      <c r="AC1361" s="148" t="s">
        <v>1262</v>
      </c>
    </row>
    <row r="1362" spans="26:29" ht="15.75">
      <c r="Z1362" s="14" t="s">
        <v>1776</v>
      </c>
      <c r="AB1362" s="147">
        <v>4754</v>
      </c>
      <c r="AC1362" s="148" t="s">
        <v>1223</v>
      </c>
    </row>
    <row r="1363" spans="26:29" ht="15.75">
      <c r="Z1363" s="14" t="s">
        <v>1777</v>
      </c>
      <c r="AB1363" s="147">
        <v>4755</v>
      </c>
      <c r="AC1363" s="148" t="s">
        <v>2463</v>
      </c>
    </row>
    <row r="1364" spans="26:29" ht="15.75">
      <c r="Z1364" s="14" t="s">
        <v>1778</v>
      </c>
      <c r="AB1364" s="147">
        <v>4756</v>
      </c>
      <c r="AC1364" s="148" t="s">
        <v>2692</v>
      </c>
    </row>
    <row r="1365" spans="26:29" ht="15.75">
      <c r="Z1365" s="14" t="s">
        <v>1779</v>
      </c>
      <c r="AB1365" s="147">
        <v>4761</v>
      </c>
      <c r="AC1365" s="148" t="s">
        <v>2611</v>
      </c>
    </row>
    <row r="1366" spans="26:29" ht="15.75">
      <c r="Z1366" s="14" t="s">
        <v>1780</v>
      </c>
      <c r="AB1366" s="147">
        <v>4762</v>
      </c>
      <c r="AC1366" s="148" t="s">
        <v>3306</v>
      </c>
    </row>
    <row r="1367" spans="26:29" ht="15.75">
      <c r="Z1367" s="14" t="s">
        <v>1781</v>
      </c>
      <c r="AB1367" s="147">
        <v>4763</v>
      </c>
      <c r="AC1367" s="148" t="s">
        <v>3339</v>
      </c>
    </row>
    <row r="1368" spans="26:29" ht="15.75">
      <c r="Z1368" s="14" t="s">
        <v>1782</v>
      </c>
      <c r="AB1368" s="147">
        <v>4764</v>
      </c>
      <c r="AC1368" s="148" t="s">
        <v>885</v>
      </c>
    </row>
    <row r="1369" spans="26:29" ht="15.75">
      <c r="Z1369" s="14" t="s">
        <v>1783</v>
      </c>
      <c r="AB1369" s="147">
        <v>4765</v>
      </c>
      <c r="AC1369" s="148" t="s">
        <v>883</v>
      </c>
    </row>
    <row r="1370" spans="26:29" ht="15.75">
      <c r="Z1370" s="14" t="s">
        <v>1784</v>
      </c>
      <c r="AB1370" s="147">
        <v>4765</v>
      </c>
      <c r="AC1370" s="148" t="s">
        <v>1834</v>
      </c>
    </row>
    <row r="1371" spans="26:29" ht="15.75">
      <c r="Z1371" s="14" t="s">
        <v>1785</v>
      </c>
      <c r="AB1371" s="147">
        <v>4766</v>
      </c>
      <c r="AC1371" s="148" t="s">
        <v>2539</v>
      </c>
    </row>
    <row r="1372" spans="26:29" ht="15.75">
      <c r="Z1372" s="14" t="s">
        <v>1786</v>
      </c>
      <c r="AB1372" s="147">
        <v>4767</v>
      </c>
      <c r="AC1372" s="148" t="s">
        <v>2936</v>
      </c>
    </row>
    <row r="1373" spans="26:29" ht="15.75">
      <c r="Z1373" s="14" t="s">
        <v>1787</v>
      </c>
      <c r="AB1373" s="147">
        <v>4800</v>
      </c>
      <c r="AC1373" s="148" t="s">
        <v>3407</v>
      </c>
    </row>
    <row r="1374" spans="26:29" ht="15.75">
      <c r="Z1374" s="14" t="s">
        <v>1788</v>
      </c>
      <c r="AB1374" s="147">
        <v>4803</v>
      </c>
      <c r="AC1374" s="148" t="s">
        <v>3407</v>
      </c>
    </row>
    <row r="1375" spans="26:29" ht="15.75">
      <c r="Z1375" s="14" t="s">
        <v>1789</v>
      </c>
      <c r="AB1375" s="147">
        <v>4804</v>
      </c>
      <c r="AC1375" s="148" t="s">
        <v>3407</v>
      </c>
    </row>
    <row r="1376" spans="26:29" ht="15.75">
      <c r="Z1376" s="14" t="s">
        <v>1790</v>
      </c>
      <c r="AB1376" s="147">
        <v>4811</v>
      </c>
      <c r="AC1376" s="148" t="s">
        <v>1810</v>
      </c>
    </row>
    <row r="1377" spans="26:29" ht="15.75">
      <c r="Z1377" s="14" t="s">
        <v>1791</v>
      </c>
      <c r="AB1377" s="147">
        <v>4812</v>
      </c>
      <c r="AC1377" s="148" t="s">
        <v>2297</v>
      </c>
    </row>
    <row r="1378" spans="26:29" ht="15.75">
      <c r="Z1378" s="14" t="s">
        <v>1792</v>
      </c>
      <c r="AB1378" s="147">
        <v>4813</v>
      </c>
      <c r="AC1378" s="148" t="s">
        <v>1357</v>
      </c>
    </row>
    <row r="1379" spans="26:29" ht="15.75">
      <c r="Z1379" s="14" t="s">
        <v>1793</v>
      </c>
      <c r="AB1379" s="147">
        <v>4821</v>
      </c>
      <c r="AC1379" s="148" t="s">
        <v>2433</v>
      </c>
    </row>
    <row r="1380" spans="26:29" ht="15.75">
      <c r="Z1380" s="14" t="s">
        <v>1794</v>
      </c>
      <c r="AB1380" s="147">
        <v>4822</v>
      </c>
      <c r="AC1380" s="148" t="s">
        <v>2398</v>
      </c>
    </row>
    <row r="1381" spans="26:29" ht="15.75">
      <c r="Z1381" s="14" t="s">
        <v>1795</v>
      </c>
      <c r="AB1381" s="147">
        <v>4823</v>
      </c>
      <c r="AC1381" s="148" t="s">
        <v>2224</v>
      </c>
    </row>
    <row r="1382" spans="26:29" ht="15.75">
      <c r="Z1382" s="14" t="s">
        <v>1796</v>
      </c>
      <c r="AB1382" s="147">
        <v>4824</v>
      </c>
      <c r="AC1382" s="148" t="s">
        <v>2942</v>
      </c>
    </row>
    <row r="1383" spans="26:29" ht="15.75">
      <c r="Z1383" s="14" t="s">
        <v>1797</v>
      </c>
      <c r="AB1383" s="147">
        <v>4826</v>
      </c>
      <c r="AC1383" s="148" t="s">
        <v>2426</v>
      </c>
    </row>
    <row r="1384" spans="26:29" ht="15.75">
      <c r="Z1384" s="14" t="s">
        <v>1798</v>
      </c>
      <c r="AB1384" s="147">
        <v>4831</v>
      </c>
      <c r="AC1384" s="148" t="s">
        <v>3231</v>
      </c>
    </row>
    <row r="1385" spans="26:29" ht="15.75">
      <c r="Z1385" s="14" t="s">
        <v>1799</v>
      </c>
      <c r="AB1385" s="147">
        <v>4832</v>
      </c>
      <c r="AC1385" s="148" t="s">
        <v>3245</v>
      </c>
    </row>
    <row r="1386" spans="26:29" ht="15.75">
      <c r="Z1386" s="14" t="s">
        <v>1800</v>
      </c>
      <c r="AB1386" s="147">
        <v>4833</v>
      </c>
      <c r="AC1386" s="148" t="s">
        <v>3187</v>
      </c>
    </row>
    <row r="1387" spans="26:29" ht="15.75">
      <c r="Z1387" s="14" t="s">
        <v>1801</v>
      </c>
      <c r="AB1387" s="147">
        <v>4834</v>
      </c>
      <c r="AC1387" s="148" t="s">
        <v>3214</v>
      </c>
    </row>
    <row r="1388" spans="26:29" ht="15.75">
      <c r="Z1388" s="14" t="s">
        <v>1802</v>
      </c>
      <c r="AB1388" s="147">
        <v>4835</v>
      </c>
      <c r="AC1388" s="148" t="s">
        <v>2079</v>
      </c>
    </row>
    <row r="1389" spans="26:29" ht="15.75">
      <c r="Z1389" s="14" t="s">
        <v>1803</v>
      </c>
      <c r="AB1389" s="147">
        <v>4836</v>
      </c>
      <c r="AC1389" s="148" t="s">
        <v>1973</v>
      </c>
    </row>
    <row r="1390" spans="26:29" ht="15.75">
      <c r="Z1390" s="14" t="s">
        <v>1804</v>
      </c>
      <c r="AB1390" s="147">
        <v>4841</v>
      </c>
      <c r="AC1390" s="148" t="s">
        <v>1542</v>
      </c>
    </row>
    <row r="1391" spans="26:29" ht="15.75">
      <c r="Z1391" s="14" t="s">
        <v>1805</v>
      </c>
      <c r="AB1391" s="147">
        <v>4842</v>
      </c>
      <c r="AC1391" s="148" t="s">
        <v>1310</v>
      </c>
    </row>
    <row r="1392" spans="26:29" ht="15.75">
      <c r="Z1392" s="14" t="s">
        <v>1806</v>
      </c>
      <c r="AB1392" s="147">
        <v>4843</v>
      </c>
      <c r="AC1392" s="148" t="s">
        <v>1442</v>
      </c>
    </row>
    <row r="1393" spans="26:29" ht="15.75">
      <c r="Z1393" s="14" t="s">
        <v>1807</v>
      </c>
      <c r="AB1393" s="147">
        <v>4844</v>
      </c>
      <c r="AC1393" s="148" t="s">
        <v>864</v>
      </c>
    </row>
    <row r="1394" spans="26:29" ht="15.75">
      <c r="Z1394" s="14" t="s">
        <v>1808</v>
      </c>
      <c r="AB1394" s="147">
        <v>4845</v>
      </c>
      <c r="AC1394" s="148" t="s">
        <v>3100</v>
      </c>
    </row>
    <row r="1395" spans="26:29" ht="15.75">
      <c r="Z1395" s="14" t="s">
        <v>1809</v>
      </c>
      <c r="AB1395" s="147">
        <v>4900</v>
      </c>
      <c r="AC1395" s="148" t="s">
        <v>1154</v>
      </c>
    </row>
    <row r="1396" spans="26:29" ht="15.75">
      <c r="Z1396" s="14" t="s">
        <v>1810</v>
      </c>
      <c r="AB1396" s="147">
        <v>4911</v>
      </c>
      <c r="AC1396" s="148" t="s">
        <v>2197</v>
      </c>
    </row>
    <row r="1397" spans="26:29" ht="15.75">
      <c r="Z1397" s="14" t="s">
        <v>1811</v>
      </c>
      <c r="AB1397" s="147">
        <v>4912</v>
      </c>
      <c r="AC1397" s="148" t="s">
        <v>1705</v>
      </c>
    </row>
    <row r="1398" spans="26:29" ht="15.75">
      <c r="Z1398" s="14" t="s">
        <v>1812</v>
      </c>
      <c r="AB1398" s="147">
        <v>4913</v>
      </c>
      <c r="AC1398" s="148" t="s">
        <v>2511</v>
      </c>
    </row>
    <row r="1399" spans="26:29" ht="15.75">
      <c r="Z1399" s="14" t="s">
        <v>1813</v>
      </c>
      <c r="AB1399" s="147">
        <v>4914</v>
      </c>
      <c r="AC1399" s="148" t="s">
        <v>2427</v>
      </c>
    </row>
    <row r="1400" spans="26:29" ht="15.75">
      <c r="Z1400" s="14" t="s">
        <v>1814</v>
      </c>
      <c r="AB1400" s="147">
        <v>4921</v>
      </c>
      <c r="AC1400" s="148" t="s">
        <v>1732</v>
      </c>
    </row>
    <row r="1401" spans="26:29" ht="15.75">
      <c r="Z1401" s="14" t="s">
        <v>1815</v>
      </c>
      <c r="AB1401" s="147">
        <v>4921</v>
      </c>
      <c r="AC1401" s="148" t="s">
        <v>3247</v>
      </c>
    </row>
    <row r="1402" spans="26:29" ht="15.75">
      <c r="Z1402" s="14" t="s">
        <v>1816</v>
      </c>
      <c r="AB1402" s="147">
        <v>4922</v>
      </c>
      <c r="AC1402" s="148" t="s">
        <v>2205</v>
      </c>
    </row>
    <row r="1403" spans="26:29" ht="15.75">
      <c r="Z1403" s="14" t="s">
        <v>1817</v>
      </c>
      <c r="AB1403" s="147">
        <v>4931</v>
      </c>
      <c r="AC1403" s="148" t="s">
        <v>3141</v>
      </c>
    </row>
    <row r="1404" spans="26:29" ht="15.75">
      <c r="Z1404" s="14" t="s">
        <v>1818</v>
      </c>
      <c r="AB1404" s="147">
        <v>4932</v>
      </c>
      <c r="AC1404" s="148" t="s">
        <v>2059</v>
      </c>
    </row>
    <row r="1405" spans="26:29" ht="15.75">
      <c r="Z1405" s="14" t="s">
        <v>1819</v>
      </c>
      <c r="AB1405" s="147">
        <v>4933</v>
      </c>
      <c r="AC1405" s="148" t="s">
        <v>687</v>
      </c>
    </row>
    <row r="1406" spans="26:29" ht="15.75">
      <c r="Z1406" s="14" t="s">
        <v>1820</v>
      </c>
      <c r="AB1406" s="147">
        <v>4934</v>
      </c>
      <c r="AC1406" s="148" t="s">
        <v>686</v>
      </c>
    </row>
    <row r="1407" spans="26:29" ht="15.75">
      <c r="Z1407" s="14" t="s">
        <v>1821</v>
      </c>
      <c r="AB1407" s="147">
        <v>4935</v>
      </c>
      <c r="AC1407" s="148" t="s">
        <v>1267</v>
      </c>
    </row>
    <row r="1408" spans="26:29" ht="15.75">
      <c r="Z1408" s="14" t="s">
        <v>1822</v>
      </c>
      <c r="AB1408" s="147">
        <v>4936</v>
      </c>
      <c r="AC1408" s="148" t="s">
        <v>3370</v>
      </c>
    </row>
    <row r="1409" spans="26:29" ht="15.75">
      <c r="Z1409" s="14" t="s">
        <v>1823</v>
      </c>
      <c r="AB1409" s="147">
        <v>4937</v>
      </c>
      <c r="AC1409" s="148" t="s">
        <v>627</v>
      </c>
    </row>
    <row r="1410" spans="26:29" ht="15.75">
      <c r="Z1410" s="14" t="s">
        <v>1824</v>
      </c>
      <c r="AB1410" s="147">
        <v>4941</v>
      </c>
      <c r="AC1410" s="148" t="s">
        <v>2555</v>
      </c>
    </row>
    <row r="1411" spans="26:29" ht="15.75">
      <c r="Z1411" s="14" t="s">
        <v>1825</v>
      </c>
      <c r="AB1411" s="147">
        <v>4942</v>
      </c>
      <c r="AC1411" s="148" t="s">
        <v>2036</v>
      </c>
    </row>
    <row r="1412" spans="26:29" ht="15.75">
      <c r="Z1412" s="14" t="s">
        <v>1826</v>
      </c>
      <c r="AB1412" s="147">
        <v>4942</v>
      </c>
      <c r="AC1412" s="148" t="s">
        <v>2313</v>
      </c>
    </row>
    <row r="1413" spans="26:29" ht="15.75">
      <c r="Z1413" s="14" t="s">
        <v>1827</v>
      </c>
      <c r="AB1413" s="147">
        <v>4943</v>
      </c>
      <c r="AC1413" s="148" t="s">
        <v>1867</v>
      </c>
    </row>
    <row r="1414" spans="26:29" ht="15.75">
      <c r="Z1414" s="14" t="s">
        <v>1828</v>
      </c>
      <c r="AB1414" s="147">
        <v>4944</v>
      </c>
      <c r="AC1414" s="148" t="s">
        <v>3299</v>
      </c>
    </row>
    <row r="1415" spans="26:29" ht="15.75">
      <c r="Z1415" s="14" t="s">
        <v>1829</v>
      </c>
      <c r="AB1415" s="147">
        <v>4945</v>
      </c>
      <c r="AC1415" s="148" t="s">
        <v>2961</v>
      </c>
    </row>
    <row r="1416" spans="26:29" ht="15.75">
      <c r="Z1416" s="14" t="s">
        <v>1830</v>
      </c>
      <c r="AB1416" s="147">
        <v>4946</v>
      </c>
      <c r="AC1416" s="148" t="s">
        <v>3216</v>
      </c>
    </row>
    <row r="1417" spans="26:29" ht="15.75">
      <c r="Z1417" s="14" t="s">
        <v>1831</v>
      </c>
      <c r="AB1417" s="147">
        <v>4947</v>
      </c>
      <c r="AC1417" s="148" t="s">
        <v>3195</v>
      </c>
    </row>
    <row r="1418" spans="26:29" ht="15.75">
      <c r="Z1418" s="14" t="s">
        <v>1832</v>
      </c>
      <c r="AB1418" s="147">
        <v>4948</v>
      </c>
      <c r="AC1418" s="148" t="s">
        <v>2149</v>
      </c>
    </row>
    <row r="1419" spans="26:29" ht="15.75">
      <c r="Z1419" s="14" t="s">
        <v>1833</v>
      </c>
      <c r="AB1419" s="147">
        <v>4951</v>
      </c>
      <c r="AC1419" s="148" t="s">
        <v>3190</v>
      </c>
    </row>
    <row r="1420" spans="26:29" ht="15.75">
      <c r="Z1420" s="14" t="s">
        <v>1834</v>
      </c>
      <c r="AB1420" s="147">
        <v>4952</v>
      </c>
      <c r="AC1420" s="148" t="s">
        <v>3344</v>
      </c>
    </row>
    <row r="1421" spans="26:29" ht="15.75">
      <c r="Z1421" s="14" t="s">
        <v>1835</v>
      </c>
      <c r="AB1421" s="147">
        <v>4953</v>
      </c>
      <c r="AC1421" s="148" t="s">
        <v>1997</v>
      </c>
    </row>
    <row r="1422" spans="26:29" ht="15.75">
      <c r="Z1422" s="14" t="s">
        <v>1836</v>
      </c>
      <c r="AB1422" s="147">
        <v>4954</v>
      </c>
      <c r="AC1422" s="148" t="s">
        <v>2872</v>
      </c>
    </row>
    <row r="1423" spans="26:29" ht="15.75">
      <c r="Z1423" s="14" t="s">
        <v>1837</v>
      </c>
      <c r="AB1423" s="147">
        <v>4955</v>
      </c>
      <c r="AC1423" s="148" t="s">
        <v>782</v>
      </c>
    </row>
    <row r="1424" spans="26:29" ht="15.75">
      <c r="Z1424" s="14" t="s">
        <v>1838</v>
      </c>
      <c r="AB1424" s="147">
        <v>4956</v>
      </c>
      <c r="AC1424" s="148" t="s">
        <v>1791</v>
      </c>
    </row>
    <row r="1425" spans="26:29" ht="15.75">
      <c r="Z1425" s="14" t="s">
        <v>1839</v>
      </c>
      <c r="AB1425" s="147">
        <v>4961</v>
      </c>
      <c r="AC1425" s="148" t="s">
        <v>3562</v>
      </c>
    </row>
    <row r="1426" spans="26:29" ht="15.75">
      <c r="Z1426" s="14" t="s">
        <v>1840</v>
      </c>
      <c r="AB1426" s="147">
        <v>4962</v>
      </c>
      <c r="AC1426" s="148" t="s">
        <v>2286</v>
      </c>
    </row>
    <row r="1427" spans="26:29" ht="15.75">
      <c r="Z1427" s="14" t="s">
        <v>1841</v>
      </c>
      <c r="AB1427" s="147">
        <v>4963</v>
      </c>
      <c r="AC1427" s="148" t="s">
        <v>1818</v>
      </c>
    </row>
    <row r="1428" spans="26:29" ht="15.75">
      <c r="Z1428" s="14" t="s">
        <v>1842</v>
      </c>
      <c r="AB1428" s="147">
        <v>4964</v>
      </c>
      <c r="AC1428" s="148" t="s">
        <v>1218</v>
      </c>
    </row>
    <row r="1429" spans="26:29" ht="15.75">
      <c r="Z1429" s="14" t="s">
        <v>1843</v>
      </c>
      <c r="AB1429" s="147">
        <v>4965</v>
      </c>
      <c r="AC1429" s="148" t="s">
        <v>1862</v>
      </c>
    </row>
    <row r="1430" spans="26:29" ht="15.75">
      <c r="Z1430" s="14" t="s">
        <v>1844</v>
      </c>
      <c r="AB1430" s="147">
        <v>4966</v>
      </c>
      <c r="AC1430" s="148" t="s">
        <v>3374</v>
      </c>
    </row>
    <row r="1431" spans="26:29" ht="15.75">
      <c r="Z1431" s="14" t="s">
        <v>1845</v>
      </c>
      <c r="AB1431" s="147">
        <v>4967</v>
      </c>
      <c r="AC1431" s="148" t="s">
        <v>847</v>
      </c>
    </row>
    <row r="1432" spans="26:29" ht="15.75">
      <c r="Z1432" s="14" t="s">
        <v>1846</v>
      </c>
      <c r="AB1432" s="147">
        <v>4968</v>
      </c>
      <c r="AC1432" s="148" t="s">
        <v>3302</v>
      </c>
    </row>
    <row r="1433" spans="26:29" ht="15.75">
      <c r="Z1433" s="14" t="s">
        <v>1847</v>
      </c>
      <c r="AB1433" s="147">
        <v>4969</v>
      </c>
      <c r="AC1433" s="148" t="s">
        <v>3246</v>
      </c>
    </row>
    <row r="1434" spans="26:29" ht="15.75">
      <c r="Z1434" s="14" t="s">
        <v>1848</v>
      </c>
      <c r="AB1434" s="147">
        <v>4971</v>
      </c>
      <c r="AC1434" s="148" t="s">
        <v>2732</v>
      </c>
    </row>
    <row r="1435" spans="26:29" ht="15.75">
      <c r="Z1435" s="14" t="s">
        <v>1849</v>
      </c>
      <c r="AB1435" s="147">
        <v>4972</v>
      </c>
      <c r="AC1435" s="148" t="s">
        <v>1234</v>
      </c>
    </row>
    <row r="1436" spans="26:29" ht="15.75">
      <c r="Z1436" s="14" t="s">
        <v>1850</v>
      </c>
      <c r="AB1436" s="147">
        <v>4973</v>
      </c>
      <c r="AC1436" s="148" t="s">
        <v>867</v>
      </c>
    </row>
    <row r="1437" spans="26:29" ht="15.75">
      <c r="Z1437" s="14" t="s">
        <v>1851</v>
      </c>
      <c r="AB1437" s="147">
        <v>4974</v>
      </c>
      <c r="AC1437" s="148" t="s">
        <v>3496</v>
      </c>
    </row>
    <row r="1438" spans="26:29" ht="15.75">
      <c r="Z1438" s="14" t="s">
        <v>1852</v>
      </c>
      <c r="AB1438" s="147">
        <v>4975</v>
      </c>
      <c r="AC1438" s="148" t="s">
        <v>2093</v>
      </c>
    </row>
    <row r="1439" spans="26:29" ht="15.75">
      <c r="Z1439" s="14" t="s">
        <v>1853</v>
      </c>
      <c r="AB1439" s="147">
        <v>4976</v>
      </c>
      <c r="AC1439" s="148" t="s">
        <v>1256</v>
      </c>
    </row>
    <row r="1440" spans="26:29" ht="15.75">
      <c r="Z1440" s="14" t="s">
        <v>1854</v>
      </c>
      <c r="AB1440" s="147">
        <v>4977</v>
      </c>
      <c r="AC1440" s="148" t="s">
        <v>2238</v>
      </c>
    </row>
    <row r="1441" spans="26:29" ht="15.75">
      <c r="Z1441" s="14" t="s">
        <v>1855</v>
      </c>
      <c r="AB1441" s="147">
        <v>4977</v>
      </c>
      <c r="AC1441" s="148" t="s">
        <v>1765</v>
      </c>
    </row>
    <row r="1442" spans="26:29" ht="15.75">
      <c r="Z1442" s="14" t="s">
        <v>1856</v>
      </c>
      <c r="AB1442" s="147">
        <v>5000</v>
      </c>
      <c r="AC1442" s="148" t="s">
        <v>3063</v>
      </c>
    </row>
    <row r="1443" spans="26:29" ht="15.75">
      <c r="Z1443" s="14" t="s">
        <v>1857</v>
      </c>
      <c r="AB1443" s="147">
        <v>5008</v>
      </c>
      <c r="AC1443" s="148" t="s">
        <v>3063</v>
      </c>
    </row>
    <row r="1444" spans="26:29" ht="15.75">
      <c r="Z1444" s="14" t="s">
        <v>1858</v>
      </c>
      <c r="AB1444" s="147">
        <v>5051</v>
      </c>
      <c r="AC1444" s="148" t="s">
        <v>3492</v>
      </c>
    </row>
    <row r="1445" spans="26:29" ht="15.75">
      <c r="Z1445" s="14" t="s">
        <v>1859</v>
      </c>
      <c r="AB1445" s="147">
        <v>5052</v>
      </c>
      <c r="AC1445" s="148" t="s">
        <v>3327</v>
      </c>
    </row>
    <row r="1446" spans="26:29" ht="15.75">
      <c r="Z1446" s="14" t="s">
        <v>1860</v>
      </c>
      <c r="AB1446" s="147">
        <v>5053</v>
      </c>
      <c r="AC1446" s="148" t="s">
        <v>2958</v>
      </c>
    </row>
    <row r="1447" spans="26:29" ht="15.75">
      <c r="Z1447" s="14" t="s">
        <v>1861</v>
      </c>
      <c r="AB1447" s="147">
        <v>5054</v>
      </c>
      <c r="AC1447" s="148" t="s">
        <v>1552</v>
      </c>
    </row>
    <row r="1448" spans="26:29" ht="15.75">
      <c r="Z1448" s="14" t="s">
        <v>1862</v>
      </c>
      <c r="AB1448" s="147">
        <v>5055</v>
      </c>
      <c r="AC1448" s="148" t="s">
        <v>1564</v>
      </c>
    </row>
    <row r="1449" spans="26:29" ht="15.75">
      <c r="Z1449" s="14" t="s">
        <v>1863</v>
      </c>
      <c r="AB1449" s="147">
        <v>5061</v>
      </c>
      <c r="AC1449" s="148" t="s">
        <v>3230</v>
      </c>
    </row>
    <row r="1450" spans="26:29" ht="15.75">
      <c r="Z1450" s="14" t="s">
        <v>1864</v>
      </c>
      <c r="AB1450" s="147">
        <v>5062</v>
      </c>
      <c r="AC1450" s="148" t="s">
        <v>1887</v>
      </c>
    </row>
    <row r="1451" spans="26:29" ht="15.75">
      <c r="Z1451" s="14" t="s">
        <v>1865</v>
      </c>
      <c r="AB1451" s="147">
        <v>5063</v>
      </c>
      <c r="AC1451" s="148" t="s">
        <v>1489</v>
      </c>
    </row>
    <row r="1452" spans="26:29" ht="15.75">
      <c r="Z1452" s="14" t="s">
        <v>1866</v>
      </c>
      <c r="AB1452" s="147">
        <v>5064</v>
      </c>
      <c r="AC1452" s="148" t="s">
        <v>870</v>
      </c>
    </row>
    <row r="1453" spans="26:29" ht="15.75">
      <c r="Z1453" s="14" t="s">
        <v>1867</v>
      </c>
      <c r="AB1453" s="147">
        <v>5065</v>
      </c>
      <c r="AC1453" s="148" t="s">
        <v>2258</v>
      </c>
    </row>
    <row r="1454" spans="26:29" ht="15.75">
      <c r="Z1454" s="14" t="s">
        <v>1868</v>
      </c>
      <c r="AB1454" s="147">
        <v>5071</v>
      </c>
      <c r="AC1454" s="148" t="s">
        <v>704</v>
      </c>
    </row>
    <row r="1455" spans="26:29" ht="15.75">
      <c r="Z1455" s="14" t="s">
        <v>1869</v>
      </c>
      <c r="AB1455" s="147">
        <v>5081</v>
      </c>
      <c r="AC1455" s="148" t="s">
        <v>2915</v>
      </c>
    </row>
    <row r="1456" spans="26:29" ht="15.75">
      <c r="Z1456" s="14" t="s">
        <v>1870</v>
      </c>
      <c r="AB1456" s="147">
        <v>5082</v>
      </c>
      <c r="AC1456" s="148" t="s">
        <v>3239</v>
      </c>
    </row>
    <row r="1457" spans="26:29" ht="15.75">
      <c r="Z1457" s="14" t="s">
        <v>1871</v>
      </c>
      <c r="AB1457" s="147">
        <v>5083</v>
      </c>
      <c r="AC1457" s="148" t="s">
        <v>1687</v>
      </c>
    </row>
    <row r="1458" spans="26:29" ht="15.75">
      <c r="Z1458" s="14" t="s">
        <v>1872</v>
      </c>
      <c r="AB1458" s="147">
        <v>5084</v>
      </c>
      <c r="AC1458" s="148" t="s">
        <v>2688</v>
      </c>
    </row>
    <row r="1459" spans="26:29" ht="15.75">
      <c r="Z1459" s="14" t="s">
        <v>1873</v>
      </c>
      <c r="AB1459" s="147">
        <v>5085</v>
      </c>
      <c r="AC1459" s="148" t="s">
        <v>2687</v>
      </c>
    </row>
    <row r="1460" spans="26:29" ht="15.75">
      <c r="Z1460" s="14" t="s">
        <v>1874</v>
      </c>
      <c r="AB1460" s="147">
        <v>5091</v>
      </c>
      <c r="AC1460" s="148" t="s">
        <v>3279</v>
      </c>
    </row>
    <row r="1461" spans="26:29" ht="15.75">
      <c r="Z1461" s="14" t="s">
        <v>1875</v>
      </c>
      <c r="AB1461" s="147">
        <v>5092</v>
      </c>
      <c r="AC1461" s="148" t="s">
        <v>3243</v>
      </c>
    </row>
    <row r="1462" spans="26:29" ht="15.75">
      <c r="Z1462" s="14" t="s">
        <v>1876</v>
      </c>
      <c r="AB1462" s="147">
        <v>5093</v>
      </c>
      <c r="AC1462" s="148" t="s">
        <v>3458</v>
      </c>
    </row>
    <row r="1463" spans="26:29" ht="15.75">
      <c r="Z1463" s="14" t="s">
        <v>1877</v>
      </c>
      <c r="AB1463" s="147">
        <v>5094</v>
      </c>
      <c r="AC1463" s="148" t="s">
        <v>3210</v>
      </c>
    </row>
    <row r="1464" spans="26:29" ht="15.75">
      <c r="Z1464" s="14" t="s">
        <v>1878</v>
      </c>
      <c r="AB1464" s="147">
        <v>5095</v>
      </c>
      <c r="AC1464" s="148" t="s">
        <v>3243</v>
      </c>
    </row>
    <row r="1465" spans="26:29" ht="15.75">
      <c r="Z1465" s="14" t="s">
        <v>1879</v>
      </c>
      <c r="AB1465" s="147">
        <v>5100</v>
      </c>
      <c r="AC1465" s="148" t="s">
        <v>1555</v>
      </c>
    </row>
    <row r="1466" spans="26:29" ht="15.75">
      <c r="Z1466" s="14" t="s">
        <v>1880</v>
      </c>
      <c r="AB1466" s="147">
        <v>5111</v>
      </c>
      <c r="AC1466" s="148" t="s">
        <v>1558</v>
      </c>
    </row>
    <row r="1467" spans="26:29" ht="15.75">
      <c r="Z1467" s="14" t="s">
        <v>1881</v>
      </c>
      <c r="AB1467" s="147">
        <v>5121</v>
      </c>
      <c r="AC1467" s="148" t="s">
        <v>1561</v>
      </c>
    </row>
    <row r="1468" spans="26:29" ht="15.75">
      <c r="Z1468" s="14" t="s">
        <v>1882</v>
      </c>
      <c r="AB1468" s="147">
        <v>5122</v>
      </c>
      <c r="AC1468" s="148" t="s">
        <v>1557</v>
      </c>
    </row>
    <row r="1469" spans="26:29" ht="15.75">
      <c r="Z1469" s="14" t="s">
        <v>1883</v>
      </c>
      <c r="AB1469" s="147">
        <v>5123</v>
      </c>
      <c r="AC1469" s="148" t="s">
        <v>1554</v>
      </c>
    </row>
    <row r="1470" spans="26:29" ht="15.75">
      <c r="Z1470" s="14" t="s">
        <v>1884</v>
      </c>
      <c r="AB1470" s="147">
        <v>5124</v>
      </c>
      <c r="AC1470" s="148" t="s">
        <v>1551</v>
      </c>
    </row>
    <row r="1471" spans="26:29" ht="15.75">
      <c r="Z1471" s="14" t="s">
        <v>1885</v>
      </c>
      <c r="AB1471" s="147">
        <v>5125</v>
      </c>
      <c r="AC1471" s="148" t="s">
        <v>2643</v>
      </c>
    </row>
    <row r="1472" spans="26:29" ht="15.75">
      <c r="Z1472" s="14" t="s">
        <v>1886</v>
      </c>
      <c r="AB1472" s="147">
        <v>5126</v>
      </c>
      <c r="AC1472" s="148" t="s">
        <v>1559</v>
      </c>
    </row>
    <row r="1473" spans="26:29" ht="15.75">
      <c r="Z1473" s="14" t="s">
        <v>1887</v>
      </c>
      <c r="AB1473" s="147">
        <v>5130</v>
      </c>
      <c r="AC1473" s="148" t="s">
        <v>1553</v>
      </c>
    </row>
    <row r="1474" spans="26:29" ht="15.75">
      <c r="Z1474" s="14" t="s">
        <v>1888</v>
      </c>
      <c r="AB1474" s="147">
        <v>5135</v>
      </c>
      <c r="AC1474" s="148" t="s">
        <v>1560</v>
      </c>
    </row>
    <row r="1475" spans="26:29" ht="15.75">
      <c r="Z1475" s="14" t="s">
        <v>1889</v>
      </c>
      <c r="AB1475" s="147">
        <v>5136</v>
      </c>
      <c r="AC1475" s="148" t="s">
        <v>1565</v>
      </c>
    </row>
    <row r="1476" spans="26:29" ht="15.75">
      <c r="Z1476" s="14" t="s">
        <v>1890</v>
      </c>
      <c r="AB1476" s="147">
        <v>5137</v>
      </c>
      <c r="AC1476" s="148" t="s">
        <v>1563</v>
      </c>
    </row>
    <row r="1477" spans="26:29" ht="15.75">
      <c r="Z1477" s="14" t="s">
        <v>1891</v>
      </c>
      <c r="AB1477" s="147">
        <v>5141</v>
      </c>
      <c r="AC1477" s="148" t="s">
        <v>1567</v>
      </c>
    </row>
    <row r="1478" spans="26:29" ht="15.75">
      <c r="Z1478" s="14" t="s">
        <v>1892</v>
      </c>
      <c r="AB1478" s="147">
        <v>5142</v>
      </c>
      <c r="AC1478" s="148" t="s">
        <v>300</v>
      </c>
    </row>
    <row r="1479" spans="26:29" ht="15.75">
      <c r="Z1479" s="14" t="s">
        <v>1893</v>
      </c>
      <c r="AB1479" s="147">
        <v>5143</v>
      </c>
      <c r="AC1479" s="148" t="s">
        <v>1546</v>
      </c>
    </row>
    <row r="1480" spans="26:29" ht="15.75">
      <c r="Z1480" s="14" t="s">
        <v>1894</v>
      </c>
      <c r="AB1480" s="147">
        <v>5144</v>
      </c>
      <c r="AC1480" s="148" t="s">
        <v>1556</v>
      </c>
    </row>
    <row r="1481" spans="26:29" ht="15.75">
      <c r="Z1481" s="14" t="s">
        <v>1895</v>
      </c>
      <c r="AB1481" s="147">
        <v>5152</v>
      </c>
      <c r="AC1481" s="147" t="s">
        <v>1555</v>
      </c>
    </row>
    <row r="1482" spans="26:29" ht="15.75">
      <c r="Z1482" s="14" t="s">
        <v>1896</v>
      </c>
      <c r="AB1482" s="147">
        <v>5200</v>
      </c>
      <c r="AC1482" s="148" t="s">
        <v>3293</v>
      </c>
    </row>
    <row r="1483" spans="26:29" ht="15.75">
      <c r="Z1483" s="14" t="s">
        <v>1897</v>
      </c>
      <c r="AB1483" s="147">
        <v>5211</v>
      </c>
      <c r="AC1483" s="148" t="s">
        <v>3226</v>
      </c>
    </row>
    <row r="1484" spans="26:29" ht="15.75">
      <c r="Z1484" s="14" t="s">
        <v>1898</v>
      </c>
      <c r="AB1484" s="147">
        <v>5212</v>
      </c>
      <c r="AC1484" s="147" t="s">
        <v>3293</v>
      </c>
    </row>
    <row r="1485" spans="26:29" ht="15.75">
      <c r="Z1485" s="14" t="s">
        <v>1899</v>
      </c>
      <c r="AB1485" s="147">
        <v>5213</v>
      </c>
      <c r="AC1485" s="147" t="s">
        <v>1153</v>
      </c>
    </row>
    <row r="1486" spans="26:29" ht="15.75">
      <c r="Z1486" s="14" t="s">
        <v>1900</v>
      </c>
      <c r="AB1486" s="147">
        <v>5222</v>
      </c>
      <c r="AC1486" s="148" t="s">
        <v>2474</v>
      </c>
    </row>
    <row r="1487" spans="26:29" ht="15.75">
      <c r="Z1487" s="14" t="s">
        <v>1901</v>
      </c>
      <c r="AB1487" s="147">
        <v>5231</v>
      </c>
      <c r="AC1487" s="148" t="s">
        <v>1153</v>
      </c>
    </row>
    <row r="1488" spans="26:29" ht="15.75">
      <c r="Z1488" s="14" t="s">
        <v>1902</v>
      </c>
      <c r="AB1488" s="147">
        <v>5232</v>
      </c>
      <c r="AC1488" s="148" t="s">
        <v>3193</v>
      </c>
    </row>
    <row r="1489" spans="26:29" ht="15.75">
      <c r="Z1489" s="14" t="s">
        <v>1903</v>
      </c>
      <c r="AB1489" s="147">
        <v>5233</v>
      </c>
      <c r="AC1489" s="148" t="s">
        <v>3206</v>
      </c>
    </row>
    <row r="1490" spans="26:29" ht="15.75">
      <c r="Z1490" s="14" t="s">
        <v>1904</v>
      </c>
      <c r="AB1490" s="147">
        <v>5234</v>
      </c>
      <c r="AC1490" s="148" t="s">
        <v>3228</v>
      </c>
    </row>
    <row r="1491" spans="26:29" ht="15.75">
      <c r="Z1491" s="14" t="s">
        <v>1905</v>
      </c>
      <c r="AB1491" s="147">
        <v>5235</v>
      </c>
      <c r="AC1491" s="148" t="s">
        <v>3194</v>
      </c>
    </row>
    <row r="1492" spans="26:29" ht="15.75">
      <c r="Z1492" s="14" t="s">
        <v>1906</v>
      </c>
      <c r="AB1492" s="147">
        <v>5241</v>
      </c>
      <c r="AC1492" s="148" t="s">
        <v>99</v>
      </c>
    </row>
    <row r="1493" spans="26:29" ht="15.75">
      <c r="Z1493" s="14" t="s">
        <v>1907</v>
      </c>
      <c r="AB1493" s="147">
        <v>5243</v>
      </c>
      <c r="AC1493" s="148" t="s">
        <v>3199</v>
      </c>
    </row>
    <row r="1494" spans="26:29" ht="15.75">
      <c r="Z1494" s="14" t="s">
        <v>1908</v>
      </c>
      <c r="AB1494" s="147">
        <v>5244</v>
      </c>
      <c r="AC1494" s="148" t="s">
        <v>3235</v>
      </c>
    </row>
    <row r="1495" spans="26:29" ht="15.75">
      <c r="Z1495" s="14" t="s">
        <v>1909</v>
      </c>
      <c r="AB1495" s="147">
        <v>5300</v>
      </c>
      <c r="AC1495" s="148" t="s">
        <v>1632</v>
      </c>
    </row>
    <row r="1496" spans="26:29" ht="15.75">
      <c r="Z1496" s="14" t="s">
        <v>1910</v>
      </c>
      <c r="AB1496" s="147">
        <v>5309</v>
      </c>
      <c r="AC1496" s="148" t="s">
        <v>689</v>
      </c>
    </row>
    <row r="1497" spans="26:29" ht="15.75">
      <c r="Z1497" s="14" t="s">
        <v>1911</v>
      </c>
      <c r="AB1497" s="147">
        <v>5310</v>
      </c>
      <c r="AC1497" s="148" t="s">
        <v>1807</v>
      </c>
    </row>
    <row r="1498" spans="26:29" ht="15.75">
      <c r="Z1498" s="14" t="s">
        <v>1912</v>
      </c>
      <c r="AB1498" s="147">
        <v>5321</v>
      </c>
      <c r="AC1498" s="148" t="s">
        <v>1902</v>
      </c>
    </row>
    <row r="1499" spans="26:29" ht="15.75">
      <c r="Z1499" s="14" t="s">
        <v>1913</v>
      </c>
      <c r="AB1499" s="147">
        <v>5322</v>
      </c>
      <c r="AC1499" s="148" t="s">
        <v>3232</v>
      </c>
    </row>
    <row r="1500" spans="26:29" ht="15.75">
      <c r="Z1500" s="14" t="s">
        <v>1914</v>
      </c>
      <c r="AB1500" s="147">
        <v>5323</v>
      </c>
      <c r="AC1500" s="147" t="s">
        <v>3232</v>
      </c>
    </row>
    <row r="1501" spans="26:29" ht="15.75">
      <c r="Z1501" s="14" t="s">
        <v>1915</v>
      </c>
      <c r="AB1501" s="147">
        <v>5324</v>
      </c>
      <c r="AC1501" s="148" t="s">
        <v>3261</v>
      </c>
    </row>
    <row r="1502" spans="26:29" ht="15.75">
      <c r="Z1502" s="14" t="s">
        <v>1916</v>
      </c>
      <c r="AB1502" s="147">
        <v>5331</v>
      </c>
      <c r="AC1502" s="148" t="s">
        <v>1684</v>
      </c>
    </row>
    <row r="1503" spans="26:29" ht="15.75">
      <c r="Z1503" s="14" t="s">
        <v>1917</v>
      </c>
      <c r="AB1503" s="147">
        <v>5340</v>
      </c>
      <c r="AC1503" s="148" t="s">
        <v>1901</v>
      </c>
    </row>
    <row r="1504" spans="26:29" ht="15.75">
      <c r="Z1504" s="14" t="s">
        <v>1918</v>
      </c>
      <c r="AB1504" s="147">
        <v>5349</v>
      </c>
      <c r="AC1504" s="147" t="s">
        <v>1684</v>
      </c>
    </row>
    <row r="1505" spans="26:29" ht="15.75">
      <c r="Z1505" s="14" t="s">
        <v>1919</v>
      </c>
      <c r="AB1505" s="147">
        <v>5350</v>
      </c>
      <c r="AC1505" s="148" t="s">
        <v>3205</v>
      </c>
    </row>
    <row r="1506" spans="26:29" ht="15.75">
      <c r="Z1506" s="14" t="s">
        <v>1920</v>
      </c>
      <c r="AB1506" s="147">
        <v>5358</v>
      </c>
      <c r="AC1506" s="147" t="s">
        <v>3205</v>
      </c>
    </row>
    <row r="1507" spans="26:29" ht="15.75">
      <c r="Z1507" s="14" t="s">
        <v>1921</v>
      </c>
      <c r="AB1507" s="147">
        <v>5359</v>
      </c>
      <c r="AC1507" s="147" t="s">
        <v>3205</v>
      </c>
    </row>
    <row r="1508" spans="26:29" ht="15.75">
      <c r="Z1508" s="14" t="s">
        <v>1922</v>
      </c>
      <c r="AB1508" s="147">
        <v>5361</v>
      </c>
      <c r="AC1508" s="148" t="s">
        <v>3208</v>
      </c>
    </row>
    <row r="1509" spans="26:29" ht="15.75">
      <c r="Z1509" s="14" t="s">
        <v>1923</v>
      </c>
      <c r="AB1509" s="147">
        <v>5362</v>
      </c>
      <c r="AC1509" s="148" t="s">
        <v>3224</v>
      </c>
    </row>
    <row r="1510" spans="26:29" ht="15.75">
      <c r="Z1510" s="14" t="s">
        <v>1924</v>
      </c>
      <c r="AB1510" s="147">
        <v>5363</v>
      </c>
      <c r="AC1510" s="148" t="s">
        <v>2241</v>
      </c>
    </row>
    <row r="1511" spans="26:29" ht="15.75">
      <c r="Z1511" s="14" t="s">
        <v>1925</v>
      </c>
      <c r="AB1511" s="147">
        <v>5400</v>
      </c>
      <c r="AC1511" s="148" t="s">
        <v>2133</v>
      </c>
    </row>
    <row r="1512" spans="26:29" ht="15.75">
      <c r="Z1512" s="14" t="s">
        <v>1926</v>
      </c>
      <c r="AB1512" s="147">
        <v>5411</v>
      </c>
      <c r="AC1512" s="148" t="s">
        <v>1717</v>
      </c>
    </row>
    <row r="1513" spans="26:29" ht="15.75">
      <c r="Z1513" s="14" t="s">
        <v>1927</v>
      </c>
      <c r="AB1513" s="147">
        <v>5412</v>
      </c>
      <c r="AC1513" s="148" t="s">
        <v>1899</v>
      </c>
    </row>
    <row r="1514" spans="26:29" ht="15.75">
      <c r="Z1514" s="14" t="s">
        <v>1928</v>
      </c>
      <c r="AB1514" s="147">
        <v>5420</v>
      </c>
      <c r="AC1514" s="148" t="s">
        <v>3300</v>
      </c>
    </row>
    <row r="1515" spans="26:29" ht="15.75">
      <c r="Z1515" s="14" t="s">
        <v>1929</v>
      </c>
      <c r="AB1515" s="147">
        <v>5430</v>
      </c>
      <c r="AC1515" s="148" t="s">
        <v>3204</v>
      </c>
    </row>
    <row r="1516" spans="26:29" ht="15.75">
      <c r="Z1516" s="14" t="s">
        <v>1930</v>
      </c>
      <c r="AB1516" s="147">
        <v>5435</v>
      </c>
      <c r="AC1516" s="148" t="s">
        <v>2062</v>
      </c>
    </row>
    <row r="1517" spans="26:29" ht="15.75">
      <c r="Z1517" s="14" t="s">
        <v>1931</v>
      </c>
      <c r="AB1517" s="147">
        <v>5440</v>
      </c>
      <c r="AC1517" s="148" t="s">
        <v>1905</v>
      </c>
    </row>
    <row r="1518" spans="26:29" ht="15.75">
      <c r="Z1518" s="14" t="s">
        <v>1932</v>
      </c>
      <c r="AB1518" s="147">
        <v>5449</v>
      </c>
      <c r="AC1518" s="148" t="s">
        <v>1905</v>
      </c>
    </row>
    <row r="1519" spans="26:29" ht="15.75">
      <c r="Z1519" s="14" t="s">
        <v>1933</v>
      </c>
      <c r="AB1519" s="147">
        <v>5451</v>
      </c>
      <c r="AC1519" s="148" t="s">
        <v>2462</v>
      </c>
    </row>
    <row r="1520" spans="26:29" ht="15.75">
      <c r="Z1520" s="14" t="s">
        <v>1934</v>
      </c>
      <c r="AB1520" s="147">
        <v>5452</v>
      </c>
      <c r="AC1520" s="148" t="s">
        <v>2106</v>
      </c>
    </row>
    <row r="1521" spans="26:29" ht="15.75">
      <c r="Z1521" s="14" t="s">
        <v>1935</v>
      </c>
      <c r="AB1521" s="147">
        <v>5453</v>
      </c>
      <c r="AC1521" s="148" t="s">
        <v>2117</v>
      </c>
    </row>
    <row r="1522" spans="26:29" ht="15.75">
      <c r="Z1522" s="14" t="s">
        <v>1936</v>
      </c>
      <c r="AB1522" s="147">
        <v>5461</v>
      </c>
      <c r="AC1522" s="147" t="s">
        <v>3204</v>
      </c>
    </row>
    <row r="1523" spans="26:29" ht="15.75">
      <c r="Z1523" s="14" t="s">
        <v>1937</v>
      </c>
      <c r="AB1523" s="147">
        <v>5462</v>
      </c>
      <c r="AC1523" s="148" t="s">
        <v>837</v>
      </c>
    </row>
    <row r="1524" spans="26:29" ht="15.75">
      <c r="Z1524" s="14" t="s">
        <v>1938</v>
      </c>
      <c r="AB1524" s="147">
        <v>5463</v>
      </c>
      <c r="AC1524" s="148" t="s">
        <v>2280</v>
      </c>
    </row>
    <row r="1525" spans="26:29" ht="15.75">
      <c r="Z1525" s="14" t="s">
        <v>1939</v>
      </c>
      <c r="AB1525" s="147">
        <v>5464</v>
      </c>
      <c r="AC1525" s="148" t="s">
        <v>3209</v>
      </c>
    </row>
    <row r="1526" spans="26:29" ht="15.75">
      <c r="Z1526" s="14" t="s">
        <v>1940</v>
      </c>
      <c r="AB1526" s="147">
        <v>5465</v>
      </c>
      <c r="AC1526" s="148" t="s">
        <v>900</v>
      </c>
    </row>
    <row r="1527" spans="26:29" ht="15.75">
      <c r="Z1527" s="14" t="s">
        <v>1941</v>
      </c>
      <c r="AB1527" s="147">
        <v>5471</v>
      </c>
      <c r="AC1527" s="148" t="s">
        <v>3217</v>
      </c>
    </row>
    <row r="1528" spans="26:29" ht="15.75">
      <c r="Z1528" s="14" t="s">
        <v>1942</v>
      </c>
      <c r="AB1528" s="147">
        <v>5474</v>
      </c>
      <c r="AC1528" s="148" t="s">
        <v>3229</v>
      </c>
    </row>
    <row r="1529" spans="26:29" ht="15.75">
      <c r="Z1529" s="14" t="s">
        <v>1943</v>
      </c>
      <c r="AB1529" s="147">
        <v>5475</v>
      </c>
      <c r="AC1529" s="148" t="s">
        <v>890</v>
      </c>
    </row>
    <row r="1530" spans="26:29" ht="15.75">
      <c r="Z1530" s="14" t="s">
        <v>1944</v>
      </c>
      <c r="AB1530" s="147">
        <v>5476</v>
      </c>
      <c r="AC1530" s="148" t="s">
        <v>2986</v>
      </c>
    </row>
    <row r="1531" spans="26:29" ht="15.75">
      <c r="Z1531" s="14" t="s">
        <v>1945</v>
      </c>
      <c r="AB1531" s="147">
        <v>5500</v>
      </c>
      <c r="AC1531" s="148" t="s">
        <v>1321</v>
      </c>
    </row>
    <row r="1532" spans="26:29" ht="15.75">
      <c r="Z1532" s="14" t="s">
        <v>1946</v>
      </c>
      <c r="AB1532" s="147">
        <v>5502</v>
      </c>
      <c r="AC1532" s="148" t="s">
        <v>1321</v>
      </c>
    </row>
    <row r="1533" spans="26:29" ht="15.75">
      <c r="Z1533" s="14" t="s">
        <v>1947</v>
      </c>
      <c r="AB1533" s="147">
        <v>5510</v>
      </c>
      <c r="AC1533" s="148" t="s">
        <v>987</v>
      </c>
    </row>
    <row r="1534" spans="26:29" ht="15.75">
      <c r="Z1534" s="14" t="s">
        <v>1948</v>
      </c>
      <c r="AB1534" s="147">
        <v>5515</v>
      </c>
      <c r="AC1534" s="148" t="s">
        <v>1069</v>
      </c>
    </row>
    <row r="1535" spans="26:29" ht="15.75">
      <c r="Z1535" s="14" t="s">
        <v>1949</v>
      </c>
      <c r="AB1535" s="147">
        <v>5516</v>
      </c>
      <c r="AC1535" s="148" t="s">
        <v>1873</v>
      </c>
    </row>
    <row r="1536" spans="26:29" ht="15.75">
      <c r="Z1536" s="14" t="s">
        <v>1950</v>
      </c>
      <c r="AB1536" s="147">
        <v>5520</v>
      </c>
      <c r="AC1536" s="148" t="s">
        <v>2976</v>
      </c>
    </row>
    <row r="1537" spans="26:29" ht="15.75">
      <c r="Z1537" s="14" t="s">
        <v>1951</v>
      </c>
      <c r="AB1537" s="147">
        <v>5525</v>
      </c>
      <c r="AC1537" s="148" t="s">
        <v>1230</v>
      </c>
    </row>
    <row r="1538" spans="26:29" ht="15.75">
      <c r="Z1538" s="14" t="s">
        <v>1952</v>
      </c>
      <c r="AB1538" s="147">
        <v>5526</v>
      </c>
      <c r="AC1538" s="148" t="s">
        <v>1707</v>
      </c>
    </row>
    <row r="1539" spans="26:29" ht="15.75">
      <c r="Z1539" s="14" t="s">
        <v>1953</v>
      </c>
      <c r="AB1539" s="147">
        <v>5527</v>
      </c>
      <c r="AC1539" s="148" t="s">
        <v>801</v>
      </c>
    </row>
    <row r="1540" spans="26:29" ht="15.75">
      <c r="Z1540" s="14" t="s">
        <v>1954</v>
      </c>
      <c r="AB1540" s="147">
        <v>5530</v>
      </c>
      <c r="AC1540" s="148" t="s">
        <v>3457</v>
      </c>
    </row>
    <row r="1541" spans="26:29" ht="15.75">
      <c r="Z1541" s="14" t="s">
        <v>1955</v>
      </c>
      <c r="AB1541" s="147">
        <v>5534</v>
      </c>
      <c r="AC1541" s="148" t="s">
        <v>2419</v>
      </c>
    </row>
    <row r="1542" spans="26:29" ht="15.75">
      <c r="Z1542" s="14" t="s">
        <v>1956</v>
      </c>
      <c r="AB1542" s="147">
        <v>5536</v>
      </c>
      <c r="AC1542" s="148" t="s">
        <v>1877</v>
      </c>
    </row>
    <row r="1543" spans="26:29" ht="15.75">
      <c r="Z1543" s="14" t="s">
        <v>1957</v>
      </c>
      <c r="AB1543" s="147">
        <v>5537</v>
      </c>
      <c r="AC1543" s="148" t="s">
        <v>3557</v>
      </c>
    </row>
    <row r="1544" spans="26:29" ht="15.75">
      <c r="Z1544" s="14" t="s">
        <v>1958</v>
      </c>
      <c r="AB1544" s="147">
        <v>5538</v>
      </c>
      <c r="AC1544" s="148" t="s">
        <v>718</v>
      </c>
    </row>
    <row r="1545" spans="26:29" ht="15.75">
      <c r="Z1545" s="14" t="s">
        <v>1959</v>
      </c>
      <c r="AB1545" s="147">
        <v>5539</v>
      </c>
      <c r="AC1545" s="148" t="s">
        <v>1874</v>
      </c>
    </row>
    <row r="1546" spans="26:29" ht="15.75">
      <c r="Z1546" s="14" t="s">
        <v>1960</v>
      </c>
      <c r="AB1546" s="147">
        <v>5540</v>
      </c>
      <c r="AC1546" s="148" t="s">
        <v>2954</v>
      </c>
    </row>
    <row r="1547" spans="26:29" ht="15.75">
      <c r="Z1547" s="14" t="s">
        <v>1961</v>
      </c>
      <c r="AB1547" s="147">
        <v>5551</v>
      </c>
      <c r="AC1547" s="148" t="s">
        <v>842</v>
      </c>
    </row>
    <row r="1548" spans="26:29" ht="15.75">
      <c r="Z1548" s="14" t="s">
        <v>1962</v>
      </c>
      <c r="AB1548" s="147">
        <v>5552</v>
      </c>
      <c r="AC1548" s="148" t="s">
        <v>1634</v>
      </c>
    </row>
    <row r="1549" spans="26:29" ht="15.75">
      <c r="Z1549" s="14" t="s">
        <v>1963</v>
      </c>
      <c r="AB1549" s="147">
        <v>5553</v>
      </c>
      <c r="AC1549" s="148" t="s">
        <v>1841</v>
      </c>
    </row>
    <row r="1550" spans="26:29" ht="15.75">
      <c r="Z1550" s="14" t="s">
        <v>1964</v>
      </c>
      <c r="AB1550" s="147">
        <v>5555</v>
      </c>
      <c r="AC1550" s="148" t="s">
        <v>1488</v>
      </c>
    </row>
    <row r="1551" spans="26:29" ht="15.75">
      <c r="Z1551" s="14" t="s">
        <v>1965</v>
      </c>
      <c r="AB1551" s="147">
        <v>5556</v>
      </c>
      <c r="AC1551" s="148" t="s">
        <v>2475</v>
      </c>
    </row>
    <row r="1552" spans="26:29" ht="15.75">
      <c r="Z1552" s="14" t="s">
        <v>1966</v>
      </c>
      <c r="AB1552" s="147">
        <v>5561</v>
      </c>
      <c r="AC1552" s="148" t="s">
        <v>669</v>
      </c>
    </row>
    <row r="1553" spans="26:29" ht="15.75">
      <c r="Z1553" s="14" t="s">
        <v>1967</v>
      </c>
      <c r="AB1553" s="147">
        <v>5600</v>
      </c>
      <c r="AC1553" s="148" t="s">
        <v>667</v>
      </c>
    </row>
    <row r="1554" spans="26:29" ht="15.75">
      <c r="Z1554" s="14" t="s">
        <v>1968</v>
      </c>
      <c r="AB1554" s="147">
        <v>5609</v>
      </c>
      <c r="AC1554" s="148" t="s">
        <v>843</v>
      </c>
    </row>
    <row r="1555" spans="26:29" ht="15.75">
      <c r="Z1555" s="14" t="s">
        <v>1969</v>
      </c>
      <c r="AB1555" s="147">
        <v>5621</v>
      </c>
      <c r="AC1555" s="148" t="s">
        <v>862</v>
      </c>
    </row>
    <row r="1556" spans="26:29" ht="15.75">
      <c r="Z1556" s="14" t="s">
        <v>1970</v>
      </c>
      <c r="AB1556" s="147">
        <v>5622</v>
      </c>
      <c r="AC1556" s="148" t="s">
        <v>1875</v>
      </c>
    </row>
    <row r="1557" spans="26:29" ht="15.75">
      <c r="Z1557" s="14" t="s">
        <v>1971</v>
      </c>
      <c r="AB1557" s="147">
        <v>5623</v>
      </c>
      <c r="AC1557" s="148" t="s">
        <v>667</v>
      </c>
    </row>
    <row r="1558" spans="26:29" ht="15.75">
      <c r="Z1558" s="14" t="s">
        <v>1972</v>
      </c>
      <c r="AB1558" s="147">
        <v>5624</v>
      </c>
      <c r="AC1558" s="148" t="s">
        <v>996</v>
      </c>
    </row>
    <row r="1559" spans="26:29" ht="15.75">
      <c r="Z1559" s="14" t="s">
        <v>1973</v>
      </c>
      <c r="AB1559" s="147">
        <v>5630</v>
      </c>
      <c r="AC1559" s="148" t="s">
        <v>666</v>
      </c>
    </row>
    <row r="1560" spans="26:29" ht="15.75">
      <c r="Z1560" s="14" t="s">
        <v>1974</v>
      </c>
      <c r="AB1560" s="147">
        <v>5641</v>
      </c>
      <c r="AC1560" s="148" t="s">
        <v>3128</v>
      </c>
    </row>
    <row r="1561" spans="26:29" ht="15.75">
      <c r="Z1561" s="14" t="s">
        <v>1975</v>
      </c>
      <c r="AB1561" s="147">
        <v>5643</v>
      </c>
      <c r="AC1561" s="148" t="s">
        <v>677</v>
      </c>
    </row>
    <row r="1562" spans="26:29" ht="15.75">
      <c r="Z1562" s="14" t="s">
        <v>1976</v>
      </c>
      <c r="AB1562" s="147">
        <v>5650</v>
      </c>
      <c r="AC1562" s="148" t="s">
        <v>2110</v>
      </c>
    </row>
    <row r="1563" spans="26:29" ht="15.75">
      <c r="Z1563" s="14" t="s">
        <v>1977</v>
      </c>
      <c r="AB1563" s="147">
        <v>5661</v>
      </c>
      <c r="AC1563" s="148" t="s">
        <v>3319</v>
      </c>
    </row>
    <row r="1564" spans="26:29" ht="15.75">
      <c r="Z1564" s="14" t="s">
        <v>1978</v>
      </c>
      <c r="AB1564" s="147">
        <v>5662</v>
      </c>
      <c r="AC1564" s="148" t="s">
        <v>854</v>
      </c>
    </row>
    <row r="1565" spans="26:29" ht="15.75">
      <c r="Z1565" s="14" t="s">
        <v>1979</v>
      </c>
      <c r="AB1565" s="147">
        <v>5663</v>
      </c>
      <c r="AC1565" s="148" t="s">
        <v>2084</v>
      </c>
    </row>
    <row r="1566" spans="26:29" ht="15.75">
      <c r="Z1566" s="14" t="s">
        <v>1980</v>
      </c>
      <c r="AB1566" s="147">
        <v>5664</v>
      </c>
      <c r="AC1566" s="147" t="s">
        <v>2084</v>
      </c>
    </row>
    <row r="1567" spans="26:29" ht="15.75">
      <c r="Z1567" s="14" t="s">
        <v>1981</v>
      </c>
      <c r="AB1567" s="147">
        <v>5665</v>
      </c>
      <c r="AC1567" s="148" t="s">
        <v>2644</v>
      </c>
    </row>
    <row r="1568" spans="26:29" ht="15.75">
      <c r="Z1568" s="14" t="s">
        <v>1982</v>
      </c>
      <c r="AB1568" s="147">
        <v>5666</v>
      </c>
      <c r="AC1568" s="148" t="s">
        <v>2086</v>
      </c>
    </row>
    <row r="1569" spans="26:29" ht="15.75">
      <c r="Z1569" s="14" t="s">
        <v>1983</v>
      </c>
      <c r="AB1569" s="147">
        <v>5667</v>
      </c>
      <c r="AC1569" s="148" t="s">
        <v>2001</v>
      </c>
    </row>
    <row r="1570" spans="26:29" ht="15.75">
      <c r="Z1570" s="14" t="s">
        <v>1984</v>
      </c>
      <c r="AB1570" s="147">
        <v>5668</v>
      </c>
      <c r="AC1570" s="148" t="s">
        <v>2210</v>
      </c>
    </row>
    <row r="1571" spans="26:29" ht="15.75">
      <c r="Z1571" s="14" t="s">
        <v>1985</v>
      </c>
      <c r="AB1571" s="147">
        <v>5671</v>
      </c>
      <c r="AC1571" s="148" t="s">
        <v>667</v>
      </c>
    </row>
    <row r="1572" spans="26:29" ht="15.75">
      <c r="Z1572" s="14" t="s">
        <v>1986</v>
      </c>
      <c r="AB1572" s="147">
        <v>5672</v>
      </c>
      <c r="AC1572" s="148" t="s">
        <v>2196</v>
      </c>
    </row>
    <row r="1573" spans="26:29" ht="15.75">
      <c r="Z1573" s="14" t="s">
        <v>1987</v>
      </c>
      <c r="AB1573" s="147">
        <v>5673</v>
      </c>
      <c r="AC1573" s="148" t="s">
        <v>1598</v>
      </c>
    </row>
    <row r="1574" spans="26:29" ht="15.75">
      <c r="Z1574" s="14" t="s">
        <v>1988</v>
      </c>
      <c r="AB1574" s="147">
        <v>5674</v>
      </c>
      <c r="AC1574" s="148" t="s">
        <v>1718</v>
      </c>
    </row>
    <row r="1575" spans="26:29" ht="15.75">
      <c r="Z1575" s="14" t="s">
        <v>1989</v>
      </c>
      <c r="AB1575" s="147">
        <v>5675</v>
      </c>
      <c r="AC1575" s="148" t="s">
        <v>3157</v>
      </c>
    </row>
    <row r="1576" spans="26:29" ht="15.75">
      <c r="Z1576" s="14" t="s">
        <v>1990</v>
      </c>
      <c r="AB1576" s="147">
        <v>5700</v>
      </c>
      <c r="AC1576" s="148" t="s">
        <v>1351</v>
      </c>
    </row>
    <row r="1577" spans="26:29" ht="15.75">
      <c r="Z1577" s="14" t="s">
        <v>1991</v>
      </c>
      <c r="AB1577" s="147">
        <v>5711</v>
      </c>
      <c r="AC1577" s="148" t="s">
        <v>1351</v>
      </c>
    </row>
    <row r="1578" spans="26:29" ht="15.75">
      <c r="Z1578" s="14" t="s">
        <v>1992</v>
      </c>
      <c r="AB1578" s="147">
        <v>5712</v>
      </c>
      <c r="AC1578" s="148" t="s">
        <v>2904</v>
      </c>
    </row>
    <row r="1579" spans="26:29" ht="15.75">
      <c r="Z1579" s="14" t="s">
        <v>1993</v>
      </c>
      <c r="AB1579" s="147">
        <v>5720</v>
      </c>
      <c r="AC1579" s="148" t="s">
        <v>2783</v>
      </c>
    </row>
    <row r="1580" spans="26:29" ht="15.75">
      <c r="Z1580" s="14" t="s">
        <v>1994</v>
      </c>
      <c r="AB1580" s="147">
        <v>5725</v>
      </c>
      <c r="AC1580" s="148" t="s">
        <v>1886</v>
      </c>
    </row>
    <row r="1581" spans="26:29" ht="15.75">
      <c r="Z1581" s="14" t="s">
        <v>1995</v>
      </c>
      <c r="AB1581" s="147">
        <v>5726</v>
      </c>
      <c r="AC1581" s="148" t="s">
        <v>2092</v>
      </c>
    </row>
    <row r="1582" spans="26:29" ht="15.75">
      <c r="Z1582" s="14" t="s">
        <v>1996</v>
      </c>
      <c r="AB1582" s="147">
        <v>5727</v>
      </c>
      <c r="AC1582" s="148" t="s">
        <v>3326</v>
      </c>
    </row>
    <row r="1583" spans="26:29" ht="15.75">
      <c r="Z1583" s="14" t="s">
        <v>1997</v>
      </c>
      <c r="AB1583" s="147">
        <v>5731</v>
      </c>
      <c r="AC1583" s="148" t="s">
        <v>2784</v>
      </c>
    </row>
    <row r="1584" spans="26:29" ht="15.75">
      <c r="Z1584" s="14" t="s">
        <v>1998</v>
      </c>
      <c r="AB1584" s="147">
        <v>5732</v>
      </c>
      <c r="AC1584" s="148" t="s">
        <v>2115</v>
      </c>
    </row>
    <row r="1585" spans="26:29" ht="15.75">
      <c r="Z1585" s="14" t="s">
        <v>1999</v>
      </c>
      <c r="AB1585" s="147">
        <v>5734</v>
      </c>
      <c r="AC1585" s="148" t="s">
        <v>1280</v>
      </c>
    </row>
    <row r="1586" spans="26:29" ht="15.75">
      <c r="Z1586" s="14" t="s">
        <v>2000</v>
      </c>
      <c r="AB1586" s="147">
        <v>5741</v>
      </c>
      <c r="AC1586" s="148" t="s">
        <v>1715</v>
      </c>
    </row>
    <row r="1587" spans="26:29" ht="15.75">
      <c r="Z1587" s="14" t="s">
        <v>2001</v>
      </c>
      <c r="AB1587" s="147">
        <v>5742</v>
      </c>
      <c r="AC1587" s="148" t="s">
        <v>1100</v>
      </c>
    </row>
    <row r="1588" spans="26:29" ht="15.75">
      <c r="Z1588" s="14" t="s">
        <v>2002</v>
      </c>
      <c r="AB1588" s="147">
        <v>5743</v>
      </c>
      <c r="AC1588" s="148" t="s">
        <v>1981</v>
      </c>
    </row>
    <row r="1589" spans="26:29" ht="15.75">
      <c r="Z1589" s="14" t="s">
        <v>2003</v>
      </c>
      <c r="AB1589" s="147">
        <v>5744</v>
      </c>
      <c r="AC1589" s="148" t="s">
        <v>1722</v>
      </c>
    </row>
    <row r="1590" spans="26:29" ht="15.75">
      <c r="Z1590" s="14" t="s">
        <v>2004</v>
      </c>
      <c r="AB1590" s="147">
        <v>5745</v>
      </c>
      <c r="AC1590" s="148" t="s">
        <v>1003</v>
      </c>
    </row>
    <row r="1591" spans="26:29" ht="15.75">
      <c r="Z1591" s="14" t="s">
        <v>2005</v>
      </c>
      <c r="AB1591" s="147">
        <v>5746</v>
      </c>
      <c r="AC1591" s="148" t="s">
        <v>1896</v>
      </c>
    </row>
    <row r="1592" spans="26:29" ht="15.75">
      <c r="Z1592" s="14" t="s">
        <v>2006</v>
      </c>
      <c r="AB1592" s="147">
        <v>5747</v>
      </c>
      <c r="AC1592" s="148" t="s">
        <v>328</v>
      </c>
    </row>
    <row r="1593" spans="26:29" ht="15.75">
      <c r="Z1593" s="14" t="s">
        <v>2007</v>
      </c>
      <c r="AB1593" s="147">
        <v>5751</v>
      </c>
      <c r="AC1593" s="148" t="s">
        <v>2243</v>
      </c>
    </row>
    <row r="1594" spans="26:29" ht="15.75">
      <c r="Z1594" s="14" t="s">
        <v>2008</v>
      </c>
      <c r="AB1594" s="147">
        <v>5752</v>
      </c>
      <c r="AC1594" s="147" t="s">
        <v>2085</v>
      </c>
    </row>
    <row r="1595" spans="26:29" ht="15.75">
      <c r="Z1595" s="14" t="s">
        <v>2009</v>
      </c>
      <c r="AB1595" s="147">
        <v>5800</v>
      </c>
      <c r="AC1595" s="148" t="s">
        <v>2120</v>
      </c>
    </row>
    <row r="1596" spans="26:29" ht="15.75">
      <c r="Z1596" s="14" t="s">
        <v>2010</v>
      </c>
      <c r="AB1596" s="147">
        <v>5811</v>
      </c>
      <c r="AC1596" s="148" t="s">
        <v>3428</v>
      </c>
    </row>
    <row r="1597" spans="26:29" ht="15.75">
      <c r="Z1597" s="14" t="s">
        <v>2011</v>
      </c>
      <c r="AB1597" s="147">
        <v>5820</v>
      </c>
      <c r="AC1597" s="148" t="s">
        <v>2116</v>
      </c>
    </row>
    <row r="1598" spans="26:29" ht="15.75">
      <c r="Z1598" s="14" t="s">
        <v>2012</v>
      </c>
      <c r="AB1598" s="147">
        <v>5830</v>
      </c>
      <c r="AC1598" s="148" t="s">
        <v>651</v>
      </c>
    </row>
    <row r="1599" spans="26:29" ht="15.75">
      <c r="Z1599" s="14" t="s">
        <v>2013</v>
      </c>
      <c r="AB1599" s="147">
        <v>5836</v>
      </c>
      <c r="AC1599" s="148" t="s">
        <v>1002</v>
      </c>
    </row>
    <row r="1600" spans="26:29" ht="15.75">
      <c r="Z1600" s="14" t="s">
        <v>2014</v>
      </c>
      <c r="AB1600" s="147">
        <v>5837</v>
      </c>
      <c r="AC1600" s="148" t="s">
        <v>1753</v>
      </c>
    </row>
    <row r="1601" spans="26:29" ht="15.75">
      <c r="Z1601" s="14" t="s">
        <v>2015</v>
      </c>
      <c r="AB1601" s="147">
        <v>5838</v>
      </c>
      <c r="AC1601" s="148" t="s">
        <v>2004</v>
      </c>
    </row>
    <row r="1602" spans="26:29" ht="15.75">
      <c r="Z1602" s="14" t="s">
        <v>2016</v>
      </c>
      <c r="AB1602" s="147">
        <v>5900</v>
      </c>
      <c r="AC1602" s="148" t="s">
        <v>2444</v>
      </c>
    </row>
    <row r="1603" spans="26:29" ht="15.75">
      <c r="Z1603" s="14" t="s">
        <v>2017</v>
      </c>
      <c r="AB1603" s="147">
        <v>5903</v>
      </c>
      <c r="AC1603" s="148" t="s">
        <v>2444</v>
      </c>
    </row>
    <row r="1604" spans="26:29" ht="15.75">
      <c r="Z1604" s="14" t="s">
        <v>2018</v>
      </c>
      <c r="AB1604" s="147">
        <v>5904</v>
      </c>
      <c r="AC1604" s="148" t="s">
        <v>2444</v>
      </c>
    </row>
    <row r="1605" spans="26:29" ht="15.75">
      <c r="Z1605" s="14" t="s">
        <v>2019</v>
      </c>
      <c r="AB1605" s="147">
        <v>5905</v>
      </c>
      <c r="AC1605" s="148" t="s">
        <v>2444</v>
      </c>
    </row>
    <row r="1606" spans="26:29" ht="15.75">
      <c r="Z1606" s="14" t="s">
        <v>2020</v>
      </c>
      <c r="AB1606" s="147">
        <v>5919</v>
      </c>
      <c r="AC1606" s="148" t="s">
        <v>2637</v>
      </c>
    </row>
    <row r="1607" spans="26:29" ht="15.75">
      <c r="Z1607" s="14" t="s">
        <v>2021</v>
      </c>
      <c r="AB1607" s="147">
        <v>5920</v>
      </c>
      <c r="AC1607" s="148" t="s">
        <v>935</v>
      </c>
    </row>
    <row r="1608" spans="26:29" ht="15.75">
      <c r="Z1608" s="14" t="s">
        <v>2022</v>
      </c>
      <c r="AB1608" s="147">
        <v>5925</v>
      </c>
      <c r="AC1608" s="148" t="s">
        <v>1275</v>
      </c>
    </row>
    <row r="1609" spans="26:29" ht="15.75">
      <c r="Z1609" s="14" t="s">
        <v>2023</v>
      </c>
      <c r="AB1609" s="147">
        <v>5931</v>
      </c>
      <c r="AC1609" s="148" t="s">
        <v>2287</v>
      </c>
    </row>
    <row r="1610" spans="26:29" ht="15.75">
      <c r="Z1610" s="14" t="s">
        <v>2024</v>
      </c>
      <c r="AB1610" s="147">
        <v>5932</v>
      </c>
      <c r="AC1610" s="148" t="s">
        <v>1238</v>
      </c>
    </row>
    <row r="1611" spans="26:29" ht="15.75">
      <c r="Z1611" s="14" t="s">
        <v>2025</v>
      </c>
      <c r="AB1611" s="147">
        <v>5940</v>
      </c>
      <c r="AC1611" s="148" t="s">
        <v>3280</v>
      </c>
    </row>
    <row r="1612" spans="26:29" ht="15.75">
      <c r="Z1612" s="14" t="s">
        <v>2026</v>
      </c>
      <c r="AB1612" s="147">
        <v>5945</v>
      </c>
      <c r="AC1612" s="148" t="s">
        <v>1635</v>
      </c>
    </row>
    <row r="1613" spans="26:29" ht="15.75">
      <c r="Z1613" s="14" t="s">
        <v>2027</v>
      </c>
      <c r="AB1613" s="147">
        <v>5946</v>
      </c>
      <c r="AC1613" s="148" t="s">
        <v>668</v>
      </c>
    </row>
    <row r="1614" spans="26:29" ht="15.75">
      <c r="Z1614" s="14" t="s">
        <v>2028</v>
      </c>
      <c r="AB1614" s="147">
        <v>5948</v>
      </c>
      <c r="AC1614" s="148" t="s">
        <v>1643</v>
      </c>
    </row>
    <row r="1615" spans="26:29" ht="15.75">
      <c r="Z1615" s="14" t="s">
        <v>2029</v>
      </c>
      <c r="AB1615" s="147">
        <v>6000</v>
      </c>
      <c r="AC1615" s="148" t="s">
        <v>1657</v>
      </c>
    </row>
    <row r="1616" spans="26:29" ht="15.75">
      <c r="Z1616" s="14" t="s">
        <v>2030</v>
      </c>
      <c r="AB1616" s="147">
        <v>6008</v>
      </c>
      <c r="AC1616" s="148" t="s">
        <v>1657</v>
      </c>
    </row>
    <row r="1617" spans="26:29" ht="15.75">
      <c r="Z1617" s="14" t="s">
        <v>2031</v>
      </c>
      <c r="AB1617" s="147">
        <v>6031</v>
      </c>
      <c r="AC1617" s="148" t="s">
        <v>3016</v>
      </c>
    </row>
    <row r="1618" spans="26:29" ht="15.75">
      <c r="Z1618" s="14" t="s">
        <v>2032</v>
      </c>
      <c r="AB1618" s="147">
        <v>6032</v>
      </c>
      <c r="AC1618" s="148" t="s">
        <v>2366</v>
      </c>
    </row>
    <row r="1619" spans="26:29" ht="15.75">
      <c r="Z1619" s="14" t="s">
        <v>2033</v>
      </c>
      <c r="AB1619" s="147">
        <v>6033</v>
      </c>
      <c r="AC1619" s="148" t="s">
        <v>3395</v>
      </c>
    </row>
    <row r="1620" spans="26:29" ht="15.75">
      <c r="Z1620" s="14" t="s">
        <v>2034</v>
      </c>
      <c r="AB1620" s="147">
        <v>6034</v>
      </c>
      <c r="AC1620" s="148" t="s">
        <v>1418</v>
      </c>
    </row>
    <row r="1621" spans="26:29" ht="15.75">
      <c r="Z1621" s="14" t="s">
        <v>2035</v>
      </c>
      <c r="AB1621" s="147">
        <v>6035</v>
      </c>
      <c r="AC1621" s="148" t="s">
        <v>613</v>
      </c>
    </row>
    <row r="1622" spans="26:29" ht="15.75">
      <c r="Z1622" s="14" t="s">
        <v>2036</v>
      </c>
      <c r="AB1622" s="147">
        <v>6041</v>
      </c>
      <c r="AC1622" s="148" t="s">
        <v>1693</v>
      </c>
    </row>
    <row r="1623" spans="26:29" ht="15.75">
      <c r="Z1623" s="14" t="s">
        <v>2037</v>
      </c>
      <c r="AB1623" s="147">
        <v>6042</v>
      </c>
      <c r="AC1623" s="148" t="s">
        <v>1220</v>
      </c>
    </row>
    <row r="1624" spans="26:29" ht="15.75">
      <c r="Z1624" s="14" t="s">
        <v>2038</v>
      </c>
      <c r="AB1624" s="147">
        <v>6043</v>
      </c>
      <c r="AC1624" s="148" t="s">
        <v>1898</v>
      </c>
    </row>
    <row r="1625" spans="26:29" ht="15.75">
      <c r="Z1625" s="14" t="s">
        <v>2039</v>
      </c>
      <c r="AB1625" s="147">
        <v>6044</v>
      </c>
      <c r="AC1625" s="148" t="s">
        <v>1657</v>
      </c>
    </row>
    <row r="1626" spans="26:29" ht="15.75">
      <c r="Z1626" s="14" t="s">
        <v>2040</v>
      </c>
      <c r="AB1626" s="147">
        <v>6045</v>
      </c>
      <c r="AC1626" s="148" t="s">
        <v>1923</v>
      </c>
    </row>
    <row r="1627" spans="26:29" ht="15.75">
      <c r="Z1627" s="14" t="s">
        <v>2041</v>
      </c>
      <c r="AB1627" s="147">
        <v>6050</v>
      </c>
      <c r="AC1627" s="148" t="s">
        <v>1926</v>
      </c>
    </row>
    <row r="1628" spans="26:29" ht="15.75">
      <c r="Z1628" s="14" t="s">
        <v>2042</v>
      </c>
      <c r="AB1628" s="147">
        <v>6055</v>
      </c>
      <c r="AC1628" s="148" t="s">
        <v>1170</v>
      </c>
    </row>
    <row r="1629" spans="26:29" ht="15.75">
      <c r="Z1629" s="15" t="s">
        <v>2043</v>
      </c>
      <c r="AB1629" s="147">
        <v>6060</v>
      </c>
      <c r="AC1629" s="148" t="s">
        <v>3213</v>
      </c>
    </row>
    <row r="1630" spans="26:29" ht="15.75">
      <c r="Z1630" s="14" t="s">
        <v>2044</v>
      </c>
      <c r="AB1630" s="147">
        <v>6062</v>
      </c>
      <c r="AC1630" s="148" t="s">
        <v>3213</v>
      </c>
    </row>
    <row r="1631" spans="26:29" ht="15.75">
      <c r="Z1631" s="14" t="s">
        <v>2045</v>
      </c>
      <c r="AB1631" s="147">
        <v>6064</v>
      </c>
      <c r="AC1631" s="148" t="s">
        <v>3240</v>
      </c>
    </row>
    <row r="1632" spans="26:29" ht="15.75">
      <c r="Z1632" s="14" t="s">
        <v>2046</v>
      </c>
      <c r="AB1632" s="147">
        <v>6065</v>
      </c>
      <c r="AC1632" s="148" t="s">
        <v>1929</v>
      </c>
    </row>
    <row r="1633" spans="26:29" ht="15.75">
      <c r="Z1633" s="14" t="s">
        <v>2047</v>
      </c>
      <c r="AB1633" s="147">
        <v>6066</v>
      </c>
      <c r="AC1633" s="148" t="s">
        <v>3188</v>
      </c>
    </row>
    <row r="1634" spans="26:29" ht="15.75">
      <c r="Z1634" s="14" t="s">
        <v>2048</v>
      </c>
      <c r="AB1634" s="147">
        <v>6067</v>
      </c>
      <c r="AC1634" s="148" t="s">
        <v>3188</v>
      </c>
    </row>
    <row r="1635" spans="26:29" ht="15.75">
      <c r="Z1635" s="14" t="s">
        <v>2049</v>
      </c>
      <c r="AB1635" s="147">
        <v>6070</v>
      </c>
      <c r="AC1635" s="148" t="s">
        <v>1534</v>
      </c>
    </row>
    <row r="1636" spans="26:29" ht="15.75">
      <c r="Z1636" s="14" t="s">
        <v>2050</v>
      </c>
      <c r="AB1636" s="147">
        <v>6075</v>
      </c>
      <c r="AC1636" s="148" t="s">
        <v>2488</v>
      </c>
    </row>
    <row r="1637" spans="26:29" ht="15.75">
      <c r="Z1637" s="14" t="s">
        <v>2051</v>
      </c>
      <c r="AB1637" s="147">
        <v>6076</v>
      </c>
      <c r="AC1637" s="148" t="s">
        <v>242</v>
      </c>
    </row>
    <row r="1638" spans="26:29" ht="15.75">
      <c r="Z1638" s="14" t="s">
        <v>2052</v>
      </c>
      <c r="AB1638" s="147">
        <v>6077</v>
      </c>
      <c r="AC1638" s="148" t="s">
        <v>2441</v>
      </c>
    </row>
    <row r="1639" spans="26:29" ht="15.75">
      <c r="Z1639" s="14" t="s">
        <v>2053</v>
      </c>
      <c r="AB1639" s="147">
        <v>6078</v>
      </c>
      <c r="AC1639" s="148" t="s">
        <v>1538</v>
      </c>
    </row>
    <row r="1640" spans="26:29" ht="15.75">
      <c r="Z1640" s="14" t="s">
        <v>2054</v>
      </c>
      <c r="AB1640" s="147">
        <v>6080</v>
      </c>
      <c r="AC1640" s="148" t="s">
        <v>2905</v>
      </c>
    </row>
    <row r="1641" spans="26:29" ht="15.75">
      <c r="Z1641" s="14" t="s">
        <v>2055</v>
      </c>
      <c r="AB1641" s="147">
        <v>6085</v>
      </c>
      <c r="AC1641" s="148" t="s">
        <v>1222</v>
      </c>
    </row>
    <row r="1642" spans="26:29" ht="15.75">
      <c r="Z1642" s="14" t="s">
        <v>2056</v>
      </c>
      <c r="AB1642" s="147">
        <v>6086</v>
      </c>
      <c r="AC1642" s="148" t="s">
        <v>2933</v>
      </c>
    </row>
    <row r="1643" spans="26:29" ht="15.75">
      <c r="Z1643" s="14" t="s">
        <v>2057</v>
      </c>
      <c r="AB1643" s="147">
        <v>6087</v>
      </c>
      <c r="AC1643" s="148" t="s">
        <v>1061</v>
      </c>
    </row>
    <row r="1644" spans="26:29" ht="15.75">
      <c r="Z1644" s="14" t="s">
        <v>2058</v>
      </c>
      <c r="AB1644" s="147">
        <v>6088</v>
      </c>
      <c r="AC1644" s="148" t="s">
        <v>444</v>
      </c>
    </row>
    <row r="1645" spans="26:29" ht="15.75">
      <c r="Z1645" s="14" t="s">
        <v>2059</v>
      </c>
      <c r="AB1645" s="147">
        <v>6090</v>
      </c>
      <c r="AC1645" s="148" t="s">
        <v>1906</v>
      </c>
    </row>
    <row r="1646" spans="26:29" ht="15.75">
      <c r="Z1646" s="14" t="s">
        <v>2060</v>
      </c>
      <c r="AB1646" s="147">
        <v>6096</v>
      </c>
      <c r="AC1646" s="148" t="s">
        <v>1903</v>
      </c>
    </row>
    <row r="1647" spans="26:29" ht="15.75">
      <c r="Z1647" s="14" t="s">
        <v>2061</v>
      </c>
      <c r="AB1647" s="147">
        <v>6097</v>
      </c>
      <c r="AC1647" s="148" t="s">
        <v>1895</v>
      </c>
    </row>
    <row r="1648" spans="26:29" ht="15.75">
      <c r="Z1648" s="14" t="s">
        <v>2062</v>
      </c>
      <c r="AB1648" s="147">
        <v>6098</v>
      </c>
      <c r="AC1648" s="148" t="s">
        <v>3144</v>
      </c>
    </row>
    <row r="1649" spans="26:29" ht="15.75">
      <c r="Z1649" s="14" t="s">
        <v>2063</v>
      </c>
      <c r="AB1649" s="147">
        <v>6100</v>
      </c>
      <c r="AC1649" s="148" t="s">
        <v>1774</v>
      </c>
    </row>
    <row r="1650" spans="26:29" ht="15.75">
      <c r="Z1650" s="14" t="s">
        <v>2064</v>
      </c>
      <c r="AB1650" s="147">
        <v>6111</v>
      </c>
      <c r="AC1650" s="148" t="s">
        <v>1260</v>
      </c>
    </row>
    <row r="1651" spans="26:29" ht="15.75">
      <c r="Z1651" s="14" t="s">
        <v>2065</v>
      </c>
      <c r="AB1651" s="147">
        <v>6112</v>
      </c>
      <c r="AC1651" s="148" t="s">
        <v>2500</v>
      </c>
    </row>
    <row r="1652" spans="26:29" ht="15.75">
      <c r="Z1652" s="14" t="s">
        <v>2066</v>
      </c>
      <c r="AB1652" s="147">
        <v>6113</v>
      </c>
      <c r="AC1652" s="148" t="s">
        <v>2575</v>
      </c>
    </row>
    <row r="1653" spans="26:29" ht="15.75">
      <c r="Z1653" s="14" t="s">
        <v>2067</v>
      </c>
      <c r="AB1653" s="147">
        <v>6114</v>
      </c>
      <c r="AC1653" s="148" t="s">
        <v>809</v>
      </c>
    </row>
    <row r="1654" spans="26:29" ht="15.75">
      <c r="Z1654" s="14" t="s">
        <v>2068</v>
      </c>
      <c r="AB1654" s="147">
        <v>6114</v>
      </c>
      <c r="AC1654" s="148" t="s">
        <v>810</v>
      </c>
    </row>
    <row r="1655" spans="26:29" ht="15.75">
      <c r="Z1655" s="14" t="s">
        <v>2069</v>
      </c>
      <c r="AB1655" s="147">
        <v>6115</v>
      </c>
      <c r="AC1655" s="148" t="s">
        <v>1904</v>
      </c>
    </row>
    <row r="1656" spans="26:29" ht="15.75">
      <c r="Z1656" s="14" t="s">
        <v>2070</v>
      </c>
      <c r="AB1656" s="147">
        <v>6116</v>
      </c>
      <c r="AC1656" s="148" t="s">
        <v>1221</v>
      </c>
    </row>
    <row r="1657" spans="26:29" ht="15.75">
      <c r="Z1657" s="14" t="s">
        <v>2071</v>
      </c>
      <c r="AB1657" s="147">
        <v>6120</v>
      </c>
      <c r="AC1657" s="148" t="s">
        <v>1777</v>
      </c>
    </row>
    <row r="1658" spans="26:29" ht="15.75">
      <c r="Z1658" s="14" t="s">
        <v>2072</v>
      </c>
      <c r="AB1658" s="147">
        <v>6131</v>
      </c>
      <c r="AC1658" s="148" t="s">
        <v>2944</v>
      </c>
    </row>
    <row r="1659" spans="26:29" ht="15.75">
      <c r="Z1659" s="15" t="s">
        <v>2073</v>
      </c>
      <c r="AB1659" s="147">
        <v>6132</v>
      </c>
      <c r="AC1659" s="148" t="s">
        <v>2179</v>
      </c>
    </row>
    <row r="1660" spans="26:29" ht="15.75">
      <c r="Z1660" s="14" t="s">
        <v>2074</v>
      </c>
      <c r="AB1660" s="147">
        <v>6133</v>
      </c>
      <c r="AC1660" s="148" t="s">
        <v>1566</v>
      </c>
    </row>
    <row r="1661" spans="26:29" ht="15.75">
      <c r="Z1661" s="14" t="s">
        <v>2075</v>
      </c>
      <c r="AB1661" s="147">
        <v>6134</v>
      </c>
      <c r="AC1661" s="148" t="s">
        <v>1868</v>
      </c>
    </row>
    <row r="1662" spans="26:29" ht="15.75">
      <c r="Z1662" s="14" t="s">
        <v>2076</v>
      </c>
      <c r="AB1662" s="147">
        <v>6135</v>
      </c>
      <c r="AC1662" s="148" t="s">
        <v>925</v>
      </c>
    </row>
    <row r="1663" spans="26:29" ht="15.75">
      <c r="Z1663" s="14" t="s">
        <v>2077</v>
      </c>
      <c r="AB1663" s="147">
        <v>6136</v>
      </c>
      <c r="AC1663" s="148" t="s">
        <v>1386</v>
      </c>
    </row>
    <row r="1664" spans="26:29" ht="15.75">
      <c r="Z1664" s="14" t="s">
        <v>2078</v>
      </c>
      <c r="AB1664" s="147">
        <v>6200</v>
      </c>
      <c r="AC1664" s="148" t="s">
        <v>1773</v>
      </c>
    </row>
    <row r="1665" spans="26:29" ht="15.75">
      <c r="Z1665" s="14" t="s">
        <v>2079</v>
      </c>
      <c r="AB1665" s="147">
        <v>6211</v>
      </c>
      <c r="AC1665" s="148" t="s">
        <v>1641</v>
      </c>
    </row>
    <row r="1666" spans="26:29" ht="15.75">
      <c r="Z1666" s="14" t="s">
        <v>2080</v>
      </c>
      <c r="AB1666" s="147">
        <v>6221</v>
      </c>
      <c r="AC1666" s="148" t="s">
        <v>287</v>
      </c>
    </row>
    <row r="1667" spans="26:29" ht="15.75">
      <c r="Z1667" s="14" t="s">
        <v>2081</v>
      </c>
      <c r="AB1667" s="147">
        <v>6222</v>
      </c>
      <c r="AC1667" s="148" t="s">
        <v>886</v>
      </c>
    </row>
    <row r="1668" spans="26:29" ht="15.75">
      <c r="Z1668" s="15" t="s">
        <v>2082</v>
      </c>
      <c r="AB1668" s="147">
        <v>6223</v>
      </c>
      <c r="AC1668" s="148" t="s">
        <v>2833</v>
      </c>
    </row>
    <row r="1669" spans="26:29" ht="15.75">
      <c r="Z1669" s="14" t="s">
        <v>2083</v>
      </c>
      <c r="AB1669" s="147">
        <v>6224</v>
      </c>
      <c r="AC1669" s="148" t="s">
        <v>3094</v>
      </c>
    </row>
    <row r="1670" spans="26:29" ht="15.75">
      <c r="Z1670" s="14" t="s">
        <v>2084</v>
      </c>
      <c r="AB1670" s="147">
        <v>6230</v>
      </c>
      <c r="AC1670" s="148" t="s">
        <v>2834</v>
      </c>
    </row>
    <row r="1671" spans="26:29" ht="15.75">
      <c r="Z1671" s="15" t="s">
        <v>2085</v>
      </c>
      <c r="AB1671" s="147">
        <v>6235</v>
      </c>
      <c r="AC1671" s="148" t="s">
        <v>727</v>
      </c>
    </row>
    <row r="1672" spans="26:29" ht="15.75">
      <c r="Z1672" s="14" t="s">
        <v>2086</v>
      </c>
      <c r="AB1672" s="147">
        <v>6236</v>
      </c>
      <c r="AC1672" s="148" t="s">
        <v>3151</v>
      </c>
    </row>
    <row r="1673" spans="26:29" ht="15.75">
      <c r="Z1673" s="14" t="s">
        <v>2087</v>
      </c>
      <c r="AB1673" s="147">
        <v>6237</v>
      </c>
      <c r="AC1673" s="148" t="s">
        <v>1655</v>
      </c>
    </row>
    <row r="1674" spans="26:29" ht="15.75">
      <c r="Z1674" s="14" t="s">
        <v>2088</v>
      </c>
      <c r="AB1674" s="147">
        <v>6238</v>
      </c>
      <c r="AC1674" s="148" t="s">
        <v>1508</v>
      </c>
    </row>
    <row r="1675" spans="26:29" ht="15.75">
      <c r="Z1675" s="14" t="s">
        <v>2089</v>
      </c>
      <c r="AB1675" s="147">
        <v>6239</v>
      </c>
      <c r="AC1675" s="148" t="s">
        <v>866</v>
      </c>
    </row>
    <row r="1676" spans="26:29" ht="15.75">
      <c r="Z1676" s="14" t="s">
        <v>2090</v>
      </c>
      <c r="AB1676" s="147">
        <v>6300</v>
      </c>
      <c r="AC1676" s="148" t="s">
        <v>1594</v>
      </c>
    </row>
    <row r="1677" spans="26:29" ht="15.75">
      <c r="Z1677" s="14" t="s">
        <v>2091</v>
      </c>
      <c r="AB1677" s="147">
        <v>6311</v>
      </c>
      <c r="AC1677" s="148" t="s">
        <v>2468</v>
      </c>
    </row>
    <row r="1678" spans="26:29" ht="15.75">
      <c r="Z1678" s="14" t="s">
        <v>2092</v>
      </c>
      <c r="AB1678" s="147">
        <v>6320</v>
      </c>
      <c r="AC1678" s="148" t="s">
        <v>2832</v>
      </c>
    </row>
    <row r="1679" spans="26:29" ht="15.75">
      <c r="Z1679" s="14" t="s">
        <v>2093</v>
      </c>
      <c r="AB1679" s="147">
        <v>6321</v>
      </c>
      <c r="AC1679" s="148" t="s">
        <v>3325</v>
      </c>
    </row>
    <row r="1680" spans="26:29" ht="15.75">
      <c r="Z1680" s="14" t="s">
        <v>2094</v>
      </c>
      <c r="AB1680" s="147">
        <v>6323</v>
      </c>
      <c r="AC1680" s="148" t="s">
        <v>1043</v>
      </c>
    </row>
    <row r="1681" spans="26:29" ht="15.75">
      <c r="Z1681" s="14" t="s">
        <v>2095</v>
      </c>
      <c r="AB1681" s="147">
        <v>6325</v>
      </c>
      <c r="AC1681" s="148" t="s">
        <v>1058</v>
      </c>
    </row>
    <row r="1682" spans="26:29" ht="15.75">
      <c r="Z1682" s="14" t="s">
        <v>2096</v>
      </c>
      <c r="AB1682" s="147">
        <v>6326</v>
      </c>
      <c r="AC1682" s="148" t="s">
        <v>1392</v>
      </c>
    </row>
    <row r="1683" spans="26:29" ht="15.75">
      <c r="Z1683" s="14" t="s">
        <v>2097</v>
      </c>
      <c r="AB1683" s="147">
        <v>6327</v>
      </c>
      <c r="AC1683" s="148" t="s">
        <v>1392</v>
      </c>
    </row>
    <row r="1684" spans="26:29" ht="15.75">
      <c r="Z1684" s="14" t="s">
        <v>2098</v>
      </c>
      <c r="AB1684" s="147">
        <v>6328</v>
      </c>
      <c r="AC1684" s="148" t="s">
        <v>1049</v>
      </c>
    </row>
    <row r="1685" spans="26:29" ht="15.75">
      <c r="Z1685" s="14" t="s">
        <v>2099</v>
      </c>
      <c r="AB1685" s="147">
        <v>6331</v>
      </c>
      <c r="AC1685" s="148" t="s">
        <v>1204</v>
      </c>
    </row>
    <row r="1686" spans="26:29" ht="15.75">
      <c r="Z1686" s="14" t="s">
        <v>2100</v>
      </c>
      <c r="AB1686" s="147">
        <v>6332</v>
      </c>
      <c r="AC1686" s="148" t="s">
        <v>3345</v>
      </c>
    </row>
    <row r="1687" spans="26:29" ht="15.75">
      <c r="Z1687" s="14" t="s">
        <v>2101</v>
      </c>
      <c r="AB1687" s="147">
        <v>6333</v>
      </c>
      <c r="AC1687" s="148" t="s">
        <v>1053</v>
      </c>
    </row>
    <row r="1688" spans="26:29" ht="15.75">
      <c r="Z1688" s="14" t="s">
        <v>2102</v>
      </c>
      <c r="AB1688" s="147">
        <v>6334</v>
      </c>
      <c r="AC1688" s="148" t="s">
        <v>1264</v>
      </c>
    </row>
    <row r="1689" spans="26:29" ht="15.75">
      <c r="Z1689" s="14" t="s">
        <v>2103</v>
      </c>
      <c r="AB1689" s="147">
        <v>6335</v>
      </c>
      <c r="AC1689" s="148" t="s">
        <v>2438</v>
      </c>
    </row>
    <row r="1690" spans="26:29" ht="15.75">
      <c r="Z1690" s="14" t="s">
        <v>2104</v>
      </c>
      <c r="AB1690" s="147">
        <v>6336</v>
      </c>
      <c r="AC1690" s="148" t="s">
        <v>2921</v>
      </c>
    </row>
    <row r="1691" spans="26:29" ht="15.75">
      <c r="Z1691" s="14" t="s">
        <v>2105</v>
      </c>
      <c r="AB1691" s="147">
        <v>6337</v>
      </c>
      <c r="AC1691" s="148" t="s">
        <v>3331</v>
      </c>
    </row>
    <row r="1692" spans="26:29" ht="15.75">
      <c r="Z1692" s="14" t="s">
        <v>2106</v>
      </c>
      <c r="AB1692" s="147">
        <v>6341</v>
      </c>
      <c r="AC1692" s="148" t="s">
        <v>1467</v>
      </c>
    </row>
    <row r="1693" spans="26:29" ht="15.75">
      <c r="Z1693" s="14" t="s">
        <v>2107</v>
      </c>
      <c r="AB1693" s="147">
        <v>6342</v>
      </c>
      <c r="AC1693" s="148" t="s">
        <v>1024</v>
      </c>
    </row>
    <row r="1694" spans="26:29" ht="15.75">
      <c r="Z1694" s="14" t="s">
        <v>2108</v>
      </c>
      <c r="AB1694" s="147">
        <v>6343</v>
      </c>
      <c r="AC1694" s="148" t="s">
        <v>2154</v>
      </c>
    </row>
    <row r="1695" spans="26:29" ht="15.75">
      <c r="Z1695" s="14" t="s">
        <v>2109</v>
      </c>
      <c r="AB1695" s="147">
        <v>6344</v>
      </c>
      <c r="AC1695" s="148" t="s">
        <v>1372</v>
      </c>
    </row>
    <row r="1696" spans="26:29" ht="15.75">
      <c r="Z1696" s="14" t="s">
        <v>2110</v>
      </c>
      <c r="AB1696" s="147">
        <v>6345</v>
      </c>
      <c r="AC1696" s="148" t="s">
        <v>2330</v>
      </c>
    </row>
    <row r="1697" spans="26:29" ht="15.75">
      <c r="Z1697" s="14" t="s">
        <v>2111</v>
      </c>
      <c r="AB1697" s="147">
        <v>6346</v>
      </c>
      <c r="AC1697" s="148" t="s">
        <v>2894</v>
      </c>
    </row>
    <row r="1698" spans="26:29" ht="15.75">
      <c r="Z1698" s="14" t="s">
        <v>2112</v>
      </c>
      <c r="AB1698" s="147">
        <v>6347</v>
      </c>
      <c r="AC1698" s="148" t="s">
        <v>1128</v>
      </c>
    </row>
    <row r="1699" spans="26:29" ht="15.75">
      <c r="Z1699" s="14" t="s">
        <v>2113</v>
      </c>
      <c r="AB1699" s="147">
        <v>6348</v>
      </c>
      <c r="AC1699" s="148" t="s">
        <v>1129</v>
      </c>
    </row>
    <row r="1700" spans="26:29" ht="15.75">
      <c r="Z1700" s="14" t="s">
        <v>2114</v>
      </c>
      <c r="AB1700" s="147">
        <v>6351</v>
      </c>
      <c r="AC1700" s="148" t="s">
        <v>652</v>
      </c>
    </row>
    <row r="1701" spans="26:29" ht="15.75">
      <c r="Z1701" s="14" t="s">
        <v>2115</v>
      </c>
      <c r="AB1701" s="147">
        <v>6352</v>
      </c>
      <c r="AC1701" s="148" t="s">
        <v>1145</v>
      </c>
    </row>
    <row r="1702" spans="26:29" ht="15.75">
      <c r="Z1702" s="14" t="s">
        <v>2116</v>
      </c>
      <c r="AB1702" s="147">
        <v>6353</v>
      </c>
      <c r="AC1702" s="148" t="s">
        <v>1062</v>
      </c>
    </row>
    <row r="1703" spans="26:29" ht="15.75">
      <c r="Z1703" s="14" t="s">
        <v>2117</v>
      </c>
      <c r="AB1703" s="147">
        <v>6400</v>
      </c>
      <c r="AC1703" s="148" t="s">
        <v>1775</v>
      </c>
    </row>
    <row r="1704" spans="26:29" ht="15.75">
      <c r="Z1704" s="14" t="s">
        <v>2118</v>
      </c>
      <c r="AB1704" s="147">
        <v>6411</v>
      </c>
      <c r="AC1704" s="148" t="s">
        <v>3561</v>
      </c>
    </row>
    <row r="1705" spans="26:29" ht="15.75">
      <c r="Z1705" s="14" t="s">
        <v>2119</v>
      </c>
      <c r="AB1705" s="147">
        <v>6412</v>
      </c>
      <c r="AC1705" s="148" t="s">
        <v>616</v>
      </c>
    </row>
    <row r="1706" spans="26:29" ht="15.75">
      <c r="Z1706" s="14" t="s">
        <v>2120</v>
      </c>
      <c r="AB1706" s="147">
        <v>6413</v>
      </c>
      <c r="AC1706" s="148" t="s">
        <v>1900</v>
      </c>
    </row>
    <row r="1707" spans="26:29" ht="15.75">
      <c r="Z1707" s="14" t="s">
        <v>2121</v>
      </c>
      <c r="AB1707" s="147">
        <v>6414</v>
      </c>
      <c r="AC1707" s="148" t="s">
        <v>2597</v>
      </c>
    </row>
    <row r="1708" spans="26:29" ht="15.75">
      <c r="Z1708" s="14" t="s">
        <v>2122</v>
      </c>
      <c r="AB1708" s="147">
        <v>6421</v>
      </c>
      <c r="AC1708" s="148" t="s">
        <v>1816</v>
      </c>
    </row>
    <row r="1709" spans="26:29" ht="15.75">
      <c r="Z1709" s="14" t="s">
        <v>2123</v>
      </c>
      <c r="AB1709" s="147">
        <v>6422</v>
      </c>
      <c r="AC1709" s="148" t="s">
        <v>3263</v>
      </c>
    </row>
    <row r="1710" spans="26:29" ht="15.75">
      <c r="Z1710" s="14" t="s">
        <v>2124</v>
      </c>
      <c r="AB1710" s="147">
        <v>6423</v>
      </c>
      <c r="AC1710" s="148" t="s">
        <v>1664</v>
      </c>
    </row>
    <row r="1711" spans="26:29" ht="15.75">
      <c r="Z1711" s="14" t="s">
        <v>2125</v>
      </c>
      <c r="AB1711" s="147">
        <v>6424</v>
      </c>
      <c r="AC1711" s="148" t="s">
        <v>912</v>
      </c>
    </row>
    <row r="1712" spans="26:29" ht="15.75">
      <c r="Z1712" s="14" t="s">
        <v>2126</v>
      </c>
      <c r="AB1712" s="147">
        <v>6425</v>
      </c>
      <c r="AC1712" s="148" t="s">
        <v>513</v>
      </c>
    </row>
    <row r="1713" spans="26:29" ht="15.75">
      <c r="Z1713" s="14" t="s">
        <v>2127</v>
      </c>
      <c r="AB1713" s="147">
        <v>6430</v>
      </c>
      <c r="AC1713" s="148" t="s">
        <v>505</v>
      </c>
    </row>
    <row r="1714" spans="26:29" ht="15.75">
      <c r="Z1714" s="14" t="s">
        <v>2128</v>
      </c>
      <c r="AB1714" s="147">
        <v>6435</v>
      </c>
      <c r="AC1714" s="148" t="s">
        <v>1897</v>
      </c>
    </row>
    <row r="1715" spans="26:29" ht="15.75">
      <c r="Z1715" s="14" t="s">
        <v>2129</v>
      </c>
      <c r="AB1715" s="147">
        <v>6440</v>
      </c>
      <c r="AC1715" s="148" t="s">
        <v>1544</v>
      </c>
    </row>
    <row r="1716" spans="26:29" ht="15.75">
      <c r="Z1716" s="14" t="s">
        <v>2130</v>
      </c>
      <c r="AB1716" s="147">
        <v>6444</v>
      </c>
      <c r="AC1716" s="148" t="s">
        <v>1667</v>
      </c>
    </row>
    <row r="1717" spans="26:29" ht="15.75">
      <c r="Z1717" s="14" t="s">
        <v>2131</v>
      </c>
      <c r="AB1717" s="147">
        <v>6445</v>
      </c>
      <c r="AC1717" s="148" t="s">
        <v>770</v>
      </c>
    </row>
    <row r="1718" spans="26:29" ht="15.75">
      <c r="Z1718" s="14" t="s">
        <v>2132</v>
      </c>
      <c r="AB1718" s="147">
        <v>6446</v>
      </c>
      <c r="AC1718" s="148" t="s">
        <v>2704</v>
      </c>
    </row>
    <row r="1719" spans="26:29" ht="15.75">
      <c r="Z1719" s="14" t="s">
        <v>2133</v>
      </c>
      <c r="AB1719" s="147">
        <v>6447</v>
      </c>
      <c r="AC1719" s="148" t="s">
        <v>1183</v>
      </c>
    </row>
    <row r="1720" spans="26:29" ht="15.75">
      <c r="Z1720" s="14" t="s">
        <v>2134</v>
      </c>
      <c r="AB1720" s="147">
        <v>6448</v>
      </c>
      <c r="AC1720" s="148" t="s">
        <v>872</v>
      </c>
    </row>
    <row r="1721" spans="26:29" ht="15.75">
      <c r="Z1721" s="14" t="s">
        <v>2135</v>
      </c>
      <c r="AB1721" s="147">
        <v>6449</v>
      </c>
      <c r="AC1721" s="148" t="s">
        <v>2095</v>
      </c>
    </row>
    <row r="1722" spans="26:29" ht="15.75">
      <c r="Z1722" s="14" t="s">
        <v>2136</v>
      </c>
      <c r="AB1722" s="147">
        <v>6451</v>
      </c>
      <c r="AC1722" s="148" t="s">
        <v>3149</v>
      </c>
    </row>
    <row r="1723" spans="26:29" ht="15.75">
      <c r="Z1723" s="14" t="s">
        <v>2137</v>
      </c>
      <c r="AB1723" s="147">
        <v>6452</v>
      </c>
      <c r="AC1723" s="148" t="s">
        <v>2067</v>
      </c>
    </row>
    <row r="1724" spans="26:29" ht="15.75">
      <c r="Z1724" s="14" t="s">
        <v>2138</v>
      </c>
      <c r="AB1724" s="147">
        <v>6453</v>
      </c>
      <c r="AC1724" s="148" t="s">
        <v>507</v>
      </c>
    </row>
    <row r="1725" spans="26:29" ht="15.75">
      <c r="Z1725" s="14" t="s">
        <v>2139</v>
      </c>
      <c r="AB1725" s="147">
        <v>6454</v>
      </c>
      <c r="AC1725" s="148" t="s">
        <v>509</v>
      </c>
    </row>
    <row r="1726" spans="26:29" ht="15.75">
      <c r="Z1726" s="14" t="s">
        <v>2140</v>
      </c>
      <c r="AB1726" s="147">
        <v>6455</v>
      </c>
      <c r="AC1726" s="148" t="s">
        <v>1648</v>
      </c>
    </row>
    <row r="1727" spans="26:29" ht="15.75">
      <c r="Z1727" s="14" t="s">
        <v>2141</v>
      </c>
      <c r="AB1727" s="147">
        <v>6456</v>
      </c>
      <c r="AC1727" s="148" t="s">
        <v>1992</v>
      </c>
    </row>
    <row r="1728" spans="26:29" ht="15.75">
      <c r="Z1728" s="14" t="s">
        <v>2142</v>
      </c>
      <c r="AB1728" s="147">
        <v>6500</v>
      </c>
      <c r="AC1728" s="148" t="s">
        <v>528</v>
      </c>
    </row>
    <row r="1729" spans="26:29" ht="15.75">
      <c r="Z1729" s="14" t="s">
        <v>2143</v>
      </c>
      <c r="AB1729" s="147">
        <v>6503</v>
      </c>
      <c r="AC1729" s="148" t="s">
        <v>528</v>
      </c>
    </row>
    <row r="1730" spans="26:29" ht="15.75">
      <c r="Z1730" s="14" t="s">
        <v>2144</v>
      </c>
      <c r="AB1730" s="147">
        <v>6511</v>
      </c>
      <c r="AC1730" s="148" t="s">
        <v>511</v>
      </c>
    </row>
    <row r="1731" spans="26:29" ht="15.75">
      <c r="Z1731" s="14" t="s">
        <v>2145</v>
      </c>
      <c r="AB1731" s="147">
        <v>6512</v>
      </c>
      <c r="AC1731" s="148" t="s">
        <v>3032</v>
      </c>
    </row>
    <row r="1732" spans="26:29" ht="15.75">
      <c r="Z1732" s="14" t="s">
        <v>2146</v>
      </c>
      <c r="AB1732" s="147">
        <v>6513</v>
      </c>
      <c r="AC1732" s="148" t="s">
        <v>1044</v>
      </c>
    </row>
    <row r="1733" spans="26:29" ht="15.75">
      <c r="Z1733" s="14" t="s">
        <v>2147</v>
      </c>
      <c r="AB1733" s="147">
        <v>6521</v>
      </c>
      <c r="AC1733" s="148" t="s">
        <v>3413</v>
      </c>
    </row>
    <row r="1734" spans="26:29" ht="15.75">
      <c r="Z1734" s="14" t="s">
        <v>2148</v>
      </c>
      <c r="AB1734" s="147">
        <v>6522</v>
      </c>
      <c r="AC1734" s="148" t="s">
        <v>1252</v>
      </c>
    </row>
    <row r="1735" spans="26:29" ht="15.75">
      <c r="Z1735" s="14" t="s">
        <v>2149</v>
      </c>
      <c r="AB1735" s="147">
        <v>6523</v>
      </c>
      <c r="AC1735" s="148" t="s">
        <v>868</v>
      </c>
    </row>
    <row r="1736" spans="26:29" ht="15.75">
      <c r="Z1736" s="14" t="s">
        <v>2150</v>
      </c>
      <c r="AB1736" s="147">
        <v>6524</v>
      </c>
      <c r="AC1736" s="148" t="s">
        <v>969</v>
      </c>
    </row>
    <row r="1737" spans="26:29" ht="15.75">
      <c r="Z1737" s="14" t="s">
        <v>2151</v>
      </c>
      <c r="AB1737" s="147">
        <v>6525</v>
      </c>
      <c r="AC1737" s="148" t="s">
        <v>1423</v>
      </c>
    </row>
    <row r="1738" spans="26:29" ht="15.75">
      <c r="Z1738" s="14" t="s">
        <v>2152</v>
      </c>
      <c r="AB1738" s="147">
        <v>6527</v>
      </c>
      <c r="AC1738" s="148" t="s">
        <v>2211</v>
      </c>
    </row>
    <row r="1739" spans="26:29" ht="15.75">
      <c r="Z1739" s="14" t="s">
        <v>2153</v>
      </c>
      <c r="AB1739" s="147">
        <v>6528</v>
      </c>
      <c r="AC1739" s="148" t="s">
        <v>647</v>
      </c>
    </row>
    <row r="1740" spans="26:29" ht="15.75">
      <c r="Z1740" s="14" t="s">
        <v>2154</v>
      </c>
      <c r="AB1740" s="147">
        <v>6600</v>
      </c>
      <c r="AC1740" s="148" t="s">
        <v>3005</v>
      </c>
    </row>
    <row r="1741" spans="26:29" ht="15.75">
      <c r="Z1741" s="14" t="s">
        <v>2155</v>
      </c>
      <c r="AB1741" s="147">
        <v>6612</v>
      </c>
      <c r="AC1741" s="148" t="s">
        <v>2295</v>
      </c>
    </row>
    <row r="1742" spans="26:29" ht="15.75">
      <c r="Z1742" s="14" t="s">
        <v>2156</v>
      </c>
      <c r="AB1742" s="147">
        <v>6621</v>
      </c>
      <c r="AC1742" s="148" t="s">
        <v>983</v>
      </c>
    </row>
    <row r="1743" spans="26:29" ht="15.75">
      <c r="Z1743" s="14" t="s">
        <v>2157</v>
      </c>
      <c r="AB1743" s="147">
        <v>6622</v>
      </c>
      <c r="AC1743" s="148" t="s">
        <v>2265</v>
      </c>
    </row>
    <row r="1744" spans="26:29" ht="15.75">
      <c r="Z1744" s="14" t="s">
        <v>2158</v>
      </c>
      <c r="AB1744" s="147">
        <v>6623</v>
      </c>
      <c r="AC1744" s="148" t="s">
        <v>463</v>
      </c>
    </row>
    <row r="1745" spans="26:29" ht="15.75">
      <c r="Z1745" s="14" t="s">
        <v>2159</v>
      </c>
      <c r="AB1745" s="147">
        <v>6624</v>
      </c>
      <c r="AC1745" s="148" t="s">
        <v>1110</v>
      </c>
    </row>
    <row r="1746" spans="26:29" ht="15.75">
      <c r="Z1746" s="14" t="s">
        <v>2160</v>
      </c>
      <c r="AB1746" s="147">
        <v>6625</v>
      </c>
      <c r="AC1746" s="148" t="s">
        <v>1141</v>
      </c>
    </row>
    <row r="1747" spans="26:29" ht="15.75">
      <c r="Z1747" s="14" t="s">
        <v>2161</v>
      </c>
      <c r="AB1747" s="147">
        <v>6630</v>
      </c>
      <c r="AC1747" s="148" t="s">
        <v>2150</v>
      </c>
    </row>
    <row r="1748" spans="26:29" ht="15.75">
      <c r="Z1748" s="14" t="s">
        <v>2162</v>
      </c>
      <c r="AB1748" s="147">
        <v>6635</v>
      </c>
      <c r="AC1748" s="148" t="s">
        <v>2979</v>
      </c>
    </row>
    <row r="1749" spans="26:29" ht="15.75">
      <c r="Z1749" s="14" t="s">
        <v>2163</v>
      </c>
      <c r="AB1749" s="147">
        <v>6636</v>
      </c>
      <c r="AC1749" s="148" t="s">
        <v>2061</v>
      </c>
    </row>
    <row r="1750" spans="26:29" ht="15.75">
      <c r="Z1750" s="14" t="s">
        <v>2164</v>
      </c>
      <c r="AB1750" s="147">
        <v>6640</v>
      </c>
      <c r="AC1750" s="148" t="s">
        <v>929</v>
      </c>
    </row>
    <row r="1751" spans="26:29" ht="15.75">
      <c r="Z1751" s="14" t="s">
        <v>2165</v>
      </c>
      <c r="AB1751" s="147">
        <v>6645</v>
      </c>
      <c r="AC1751" s="148" t="s">
        <v>1161</v>
      </c>
    </row>
    <row r="1752" spans="26:29" ht="15.75">
      <c r="Z1752" s="14" t="s">
        <v>2166</v>
      </c>
      <c r="AB1752" s="147">
        <v>6646</v>
      </c>
      <c r="AC1752" s="148" t="s">
        <v>3290</v>
      </c>
    </row>
    <row r="1753" spans="26:29" ht="15.75">
      <c r="Z1753" s="14" t="s">
        <v>2167</v>
      </c>
      <c r="AB1753" s="147">
        <v>6647</v>
      </c>
      <c r="AC1753" s="148" t="s">
        <v>859</v>
      </c>
    </row>
    <row r="1754" spans="26:29" ht="15.75">
      <c r="Z1754" s="14" t="s">
        <v>2168</v>
      </c>
      <c r="AB1754" s="147">
        <v>6648</v>
      </c>
      <c r="AC1754" s="148" t="s">
        <v>929</v>
      </c>
    </row>
    <row r="1755" spans="26:29" ht="15.75">
      <c r="Z1755" s="14" t="s">
        <v>2169</v>
      </c>
      <c r="AB1755" s="147">
        <v>6700</v>
      </c>
      <c r="AC1755" s="148" t="s">
        <v>4016</v>
      </c>
    </row>
    <row r="1756" spans="26:29" ht="15.75">
      <c r="Z1756" s="14" t="s">
        <v>2170</v>
      </c>
      <c r="AB1756" s="143">
        <v>6710</v>
      </c>
      <c r="AC1756" s="139" t="s">
        <v>2974</v>
      </c>
    </row>
    <row r="1757" spans="26:29" ht="15.75">
      <c r="Z1757" s="14" t="s">
        <v>2171</v>
      </c>
      <c r="AB1757" s="143">
        <v>6720</v>
      </c>
      <c r="AC1757" s="139" t="s">
        <v>2974</v>
      </c>
    </row>
    <row r="1758" spans="26:29" ht="15.75">
      <c r="Z1758" s="14" t="s">
        <v>2172</v>
      </c>
      <c r="AB1758" s="143">
        <v>6721</v>
      </c>
      <c r="AC1758" s="139" t="s">
        <v>2974</v>
      </c>
    </row>
    <row r="1759" spans="26:29" ht="15.75">
      <c r="Z1759" s="14" t="s">
        <v>2173</v>
      </c>
      <c r="AB1759" s="143">
        <v>6722</v>
      </c>
      <c r="AC1759" s="139" t="s">
        <v>2974</v>
      </c>
    </row>
    <row r="1760" spans="26:29" ht="15.75">
      <c r="Z1760" s="14" t="s">
        <v>2174</v>
      </c>
      <c r="AB1760" s="143">
        <v>6723</v>
      </c>
      <c r="AC1760" s="139" t="s">
        <v>2974</v>
      </c>
    </row>
    <row r="1761" spans="26:29" ht="15.75">
      <c r="Z1761" s="14" t="s">
        <v>2175</v>
      </c>
      <c r="AB1761" s="143">
        <v>6724</v>
      </c>
      <c r="AC1761" s="139" t="s">
        <v>2974</v>
      </c>
    </row>
    <row r="1762" spans="26:29" ht="15.75">
      <c r="Z1762" s="14" t="s">
        <v>2176</v>
      </c>
      <c r="AB1762" s="143">
        <v>6725</v>
      </c>
      <c r="AC1762" s="139" t="s">
        <v>2974</v>
      </c>
    </row>
    <row r="1763" spans="26:29" ht="15.75">
      <c r="Z1763" s="14" t="s">
        <v>2177</v>
      </c>
      <c r="AB1763" s="143">
        <v>6726</v>
      </c>
      <c r="AC1763" s="139" t="s">
        <v>2974</v>
      </c>
    </row>
    <row r="1764" spans="26:29" ht="15.75">
      <c r="Z1764" s="14" t="s">
        <v>2178</v>
      </c>
      <c r="AB1764" s="143">
        <v>6727</v>
      </c>
      <c r="AC1764" s="139" t="s">
        <v>2974</v>
      </c>
    </row>
    <row r="1765" spans="26:29" ht="15.75">
      <c r="Z1765" s="14" t="s">
        <v>2179</v>
      </c>
      <c r="AB1765" s="139">
        <v>6728</v>
      </c>
      <c r="AC1765" s="139" t="s">
        <v>2974</v>
      </c>
    </row>
    <row r="1766" spans="26:29" ht="15.75">
      <c r="Z1766" s="14" t="s">
        <v>2180</v>
      </c>
      <c r="AB1766" s="143">
        <v>6729</v>
      </c>
      <c r="AC1766" s="139" t="s">
        <v>2974</v>
      </c>
    </row>
    <row r="1767" spans="26:29" ht="15.75">
      <c r="Z1767" s="14" t="s">
        <v>2181</v>
      </c>
      <c r="AB1767" s="147">
        <v>6750</v>
      </c>
      <c r="AC1767" s="148" t="s">
        <v>310</v>
      </c>
    </row>
    <row r="1768" spans="26:29" ht="15.75">
      <c r="Z1768" s="14" t="s">
        <v>2182</v>
      </c>
      <c r="AB1768" s="143">
        <v>6753</v>
      </c>
      <c r="AC1768" s="139" t="s">
        <v>2974</v>
      </c>
    </row>
    <row r="1769" spans="26:29" ht="15.75">
      <c r="Z1769" s="14" t="s">
        <v>2183</v>
      </c>
      <c r="AB1769" s="147">
        <v>6754</v>
      </c>
      <c r="AC1769" s="148" t="s">
        <v>3328</v>
      </c>
    </row>
    <row r="1770" spans="26:29" ht="15.75">
      <c r="Z1770" s="14" t="s">
        <v>2184</v>
      </c>
      <c r="AB1770" s="147">
        <v>6755</v>
      </c>
      <c r="AC1770" s="148" t="s">
        <v>1915</v>
      </c>
    </row>
    <row r="1771" spans="26:29" ht="15.75">
      <c r="Z1771" s="14" t="s">
        <v>2185</v>
      </c>
      <c r="AB1771" s="147">
        <v>6756</v>
      </c>
      <c r="AC1771" s="148" t="s">
        <v>3234</v>
      </c>
    </row>
    <row r="1772" spans="26:29" ht="15.75">
      <c r="Z1772" s="14" t="s">
        <v>2186</v>
      </c>
      <c r="AB1772" s="139">
        <v>6757</v>
      </c>
      <c r="AC1772" s="139" t="s">
        <v>2974</v>
      </c>
    </row>
    <row r="1773" spans="26:29" ht="15.75">
      <c r="Z1773" s="14" t="s">
        <v>2187</v>
      </c>
      <c r="AB1773" s="147">
        <v>6758</v>
      </c>
      <c r="AC1773" s="148" t="s">
        <v>2736</v>
      </c>
    </row>
    <row r="1774" spans="26:29" ht="15.75">
      <c r="Z1774" s="14" t="s">
        <v>2188</v>
      </c>
      <c r="AB1774" s="147">
        <v>6760</v>
      </c>
      <c r="AC1774" s="148" t="s">
        <v>1802</v>
      </c>
    </row>
    <row r="1775" spans="26:29" ht="15.75">
      <c r="Z1775" s="14" t="s">
        <v>2189</v>
      </c>
      <c r="AB1775" s="147">
        <v>6762</v>
      </c>
      <c r="AC1775" s="148" t="s">
        <v>2773</v>
      </c>
    </row>
    <row r="1776" spans="26:29" ht="15.75">
      <c r="Z1776" s="14" t="s">
        <v>2190</v>
      </c>
      <c r="AB1776" s="147">
        <v>6763</v>
      </c>
      <c r="AC1776" s="148" t="s">
        <v>2964</v>
      </c>
    </row>
    <row r="1777" spans="26:29" ht="15.75">
      <c r="Z1777" s="14" t="s">
        <v>2191</v>
      </c>
      <c r="AB1777" s="147">
        <v>6764</v>
      </c>
      <c r="AC1777" s="148" t="s">
        <v>577</v>
      </c>
    </row>
    <row r="1778" spans="26:29" ht="15.75">
      <c r="Z1778" s="14" t="s">
        <v>2192</v>
      </c>
      <c r="AB1778" s="147">
        <v>6765</v>
      </c>
      <c r="AC1778" s="148" t="s">
        <v>882</v>
      </c>
    </row>
    <row r="1779" spans="26:29" ht="15.75">
      <c r="Z1779" s="14" t="s">
        <v>2193</v>
      </c>
      <c r="AB1779" s="147">
        <v>6766</v>
      </c>
      <c r="AC1779" s="148" t="s">
        <v>999</v>
      </c>
    </row>
    <row r="1780" spans="26:29" ht="15.75">
      <c r="Z1780" s="14" t="s">
        <v>2194</v>
      </c>
      <c r="AB1780" s="147">
        <v>6767</v>
      </c>
      <c r="AC1780" s="148" t="s">
        <v>2434</v>
      </c>
    </row>
    <row r="1781" spans="26:29" ht="15.75">
      <c r="Z1781" s="14" t="s">
        <v>2195</v>
      </c>
      <c r="AB1781" s="147">
        <v>6768</v>
      </c>
      <c r="AC1781" s="148" t="s">
        <v>569</v>
      </c>
    </row>
    <row r="1782" spans="26:29" ht="15.75">
      <c r="Z1782" s="14" t="s">
        <v>2196</v>
      </c>
      <c r="AB1782" s="147">
        <v>6769</v>
      </c>
      <c r="AC1782" s="148" t="s">
        <v>2649</v>
      </c>
    </row>
    <row r="1783" spans="26:29" ht="15.75">
      <c r="Z1783" s="14" t="s">
        <v>2197</v>
      </c>
      <c r="AB1783" s="143">
        <v>6771</v>
      </c>
      <c r="AC1783" s="139" t="s">
        <v>2974</v>
      </c>
    </row>
    <row r="1784" spans="26:29" ht="15.75">
      <c r="Z1784" s="14" t="s">
        <v>2198</v>
      </c>
      <c r="AB1784" s="147">
        <v>6772</v>
      </c>
      <c r="AC1784" s="148" t="s">
        <v>984</v>
      </c>
    </row>
    <row r="1785" spans="26:29" ht="15.75">
      <c r="Z1785" s="14" t="s">
        <v>2199</v>
      </c>
      <c r="AB1785" s="147">
        <v>6773</v>
      </c>
      <c r="AC1785" s="148" t="s">
        <v>1822</v>
      </c>
    </row>
    <row r="1786" spans="26:29" ht="15.75">
      <c r="Z1786" s="14" t="s">
        <v>2200</v>
      </c>
      <c r="AB1786" s="147">
        <v>6774</v>
      </c>
      <c r="AC1786" s="148" t="s">
        <v>1193</v>
      </c>
    </row>
    <row r="1787" spans="26:29" ht="15.75">
      <c r="Z1787" s="14" t="s">
        <v>2201</v>
      </c>
      <c r="AB1787" s="147">
        <v>6775</v>
      </c>
      <c r="AC1787" s="148" t="s">
        <v>1814</v>
      </c>
    </row>
    <row r="1788" spans="26:29" ht="15.75">
      <c r="Z1788" s="14" t="s">
        <v>2202</v>
      </c>
      <c r="AB1788" s="147">
        <v>6781</v>
      </c>
      <c r="AC1788" s="148" t="s">
        <v>1001</v>
      </c>
    </row>
    <row r="1789" spans="26:29" ht="15.75">
      <c r="Z1789" s="14" t="s">
        <v>2203</v>
      </c>
      <c r="AB1789" s="147">
        <v>6782</v>
      </c>
      <c r="AC1789" s="148" t="s">
        <v>2178</v>
      </c>
    </row>
    <row r="1790" spans="26:29" ht="15.75">
      <c r="Z1790" s="14" t="s">
        <v>2204</v>
      </c>
      <c r="AB1790" s="147">
        <v>6783</v>
      </c>
      <c r="AC1790" s="148" t="s">
        <v>472</v>
      </c>
    </row>
    <row r="1791" spans="26:29" ht="15.75">
      <c r="Z1791" s="14" t="s">
        <v>2205</v>
      </c>
      <c r="AB1791" s="147">
        <v>6784</v>
      </c>
      <c r="AC1791" s="148" t="s">
        <v>2482</v>
      </c>
    </row>
    <row r="1792" spans="26:29" ht="15.75">
      <c r="Z1792" s="14" t="s">
        <v>2206</v>
      </c>
      <c r="AB1792" s="147">
        <v>6785</v>
      </c>
      <c r="AC1792" s="148" t="s">
        <v>2641</v>
      </c>
    </row>
    <row r="1793" spans="26:29" ht="15.75">
      <c r="Z1793" s="14" t="s">
        <v>2207</v>
      </c>
      <c r="AB1793" s="147">
        <v>6786</v>
      </c>
      <c r="AC1793" s="148" t="s">
        <v>2740</v>
      </c>
    </row>
    <row r="1794" spans="26:29" ht="15.75">
      <c r="Z1794" s="14" t="s">
        <v>2208</v>
      </c>
      <c r="AB1794" s="147">
        <v>6787</v>
      </c>
      <c r="AC1794" s="148" t="s">
        <v>3499</v>
      </c>
    </row>
    <row r="1795" spans="26:29" ht="15.75">
      <c r="Z1795" s="14" t="s">
        <v>2209</v>
      </c>
      <c r="AB1795" s="139">
        <v>6791</v>
      </c>
      <c r="AC1795" s="139" t="s">
        <v>2974</v>
      </c>
    </row>
    <row r="1796" spans="26:29" ht="15.75">
      <c r="Z1796" s="14" t="s">
        <v>2210</v>
      </c>
      <c r="AB1796" s="147">
        <v>6792</v>
      </c>
      <c r="AC1796" s="148" t="s">
        <v>3570</v>
      </c>
    </row>
    <row r="1797" spans="26:29" ht="15.75">
      <c r="Z1797" s="14" t="s">
        <v>2211</v>
      </c>
      <c r="AB1797" s="147">
        <v>6793</v>
      </c>
      <c r="AC1797" s="148" t="s">
        <v>1209</v>
      </c>
    </row>
    <row r="1798" spans="26:29" ht="15.75">
      <c r="Z1798" s="14" t="s">
        <v>2212</v>
      </c>
      <c r="AB1798" s="147">
        <v>6794</v>
      </c>
      <c r="AC1798" s="148" t="s">
        <v>3347</v>
      </c>
    </row>
    <row r="1799" spans="26:29" ht="15.75">
      <c r="Z1799" s="14" t="s">
        <v>2213</v>
      </c>
      <c r="AB1799" s="147">
        <v>6795</v>
      </c>
      <c r="AC1799" s="148" t="s">
        <v>767</v>
      </c>
    </row>
    <row r="1800" spans="26:29" ht="15.75">
      <c r="Z1800" s="14" t="s">
        <v>2214</v>
      </c>
      <c r="AB1800" s="147">
        <v>6800</v>
      </c>
      <c r="AC1800" s="148" t="s">
        <v>1461</v>
      </c>
    </row>
    <row r="1801" spans="26:29" ht="15.75">
      <c r="Z1801" s="14" t="s">
        <v>2215</v>
      </c>
      <c r="AB1801" s="147">
        <v>6805</v>
      </c>
      <c r="AC1801" s="148" t="s">
        <v>1461</v>
      </c>
    </row>
    <row r="1802" spans="26:29" ht="15.75">
      <c r="Z1802" s="14" t="s">
        <v>2216</v>
      </c>
      <c r="AB1802" s="147">
        <v>6806</v>
      </c>
      <c r="AC1802" s="147" t="s">
        <v>1461</v>
      </c>
    </row>
    <row r="1803" spans="26:29" ht="15.75">
      <c r="Z1803" s="14" t="s">
        <v>2217</v>
      </c>
      <c r="AB1803" s="147">
        <v>6821</v>
      </c>
      <c r="AC1803" s="148" t="s">
        <v>2983</v>
      </c>
    </row>
    <row r="1804" spans="26:29" ht="15.75">
      <c r="Z1804" s="14" t="s">
        <v>2218</v>
      </c>
      <c r="AB1804" s="147">
        <v>6900</v>
      </c>
      <c r="AC1804" s="148" t="s">
        <v>2032</v>
      </c>
    </row>
    <row r="1805" spans="26:29" ht="15.75">
      <c r="Z1805" s="14" t="s">
        <v>2219</v>
      </c>
      <c r="AB1805" s="147">
        <v>6903</v>
      </c>
      <c r="AC1805" s="148" t="s">
        <v>2032</v>
      </c>
    </row>
    <row r="1806" spans="26:29" ht="15.75">
      <c r="Z1806" s="14" t="s">
        <v>2220</v>
      </c>
      <c r="AB1806" s="147">
        <v>6911</v>
      </c>
      <c r="AC1806" s="148" t="s">
        <v>1728</v>
      </c>
    </row>
    <row r="1807" spans="26:29" ht="15.75">
      <c r="Z1807" s="14" t="s">
        <v>2221</v>
      </c>
      <c r="AB1807" s="147">
        <v>6912</v>
      </c>
      <c r="AC1807" s="148" t="s">
        <v>1891</v>
      </c>
    </row>
    <row r="1808" spans="26:29" ht="15.75">
      <c r="Z1808" s="14" t="s">
        <v>2222</v>
      </c>
      <c r="AB1808" s="147">
        <v>6913</v>
      </c>
      <c r="AC1808" s="148" t="s">
        <v>855</v>
      </c>
    </row>
    <row r="1809" spans="26:29" ht="15.75">
      <c r="Z1809" s="14" t="s">
        <v>2223</v>
      </c>
      <c r="AB1809" s="147">
        <v>6914</v>
      </c>
      <c r="AC1809" s="148" t="s">
        <v>2599</v>
      </c>
    </row>
    <row r="1810" spans="26:29" ht="15.75">
      <c r="Z1810" s="14" t="s">
        <v>2224</v>
      </c>
      <c r="AB1810" s="147">
        <v>6915</v>
      </c>
      <c r="AC1810" s="148" t="s">
        <v>853</v>
      </c>
    </row>
    <row r="1811" spans="26:29" ht="15.75">
      <c r="Z1811" s="14" t="s">
        <v>2225</v>
      </c>
      <c r="AB1811" s="147">
        <v>6916</v>
      </c>
      <c r="AC1811" s="148" t="s">
        <v>410</v>
      </c>
    </row>
    <row r="1812" spans="26:29" ht="15.75">
      <c r="Z1812" s="14" t="s">
        <v>2226</v>
      </c>
      <c r="AB1812" s="147">
        <v>6917</v>
      </c>
      <c r="AC1812" s="148" t="s">
        <v>2228</v>
      </c>
    </row>
    <row r="1813" spans="26:29" ht="15.75">
      <c r="Z1813" s="14" t="s">
        <v>2227</v>
      </c>
      <c r="AB1813" s="147">
        <v>6921</v>
      </c>
      <c r="AC1813" s="148" t="s">
        <v>2060</v>
      </c>
    </row>
    <row r="1814" spans="26:29" ht="15.75">
      <c r="Z1814" s="14" t="s">
        <v>2228</v>
      </c>
      <c r="AB1814" s="147">
        <v>6922</v>
      </c>
      <c r="AC1814" s="148" t="s">
        <v>1212</v>
      </c>
    </row>
    <row r="1815" spans="26:29" ht="15.75">
      <c r="Z1815" s="14" t="s">
        <v>2229</v>
      </c>
      <c r="AB1815" s="147">
        <v>6923</v>
      </c>
      <c r="AC1815" s="148" t="s">
        <v>2417</v>
      </c>
    </row>
    <row r="1816" spans="26:29" ht="15.75">
      <c r="Z1816" s="14" t="s">
        <v>2230</v>
      </c>
      <c r="AB1816" s="147">
        <v>6931</v>
      </c>
      <c r="AC1816" s="148" t="s">
        <v>433</v>
      </c>
    </row>
    <row r="1817" spans="26:29" ht="15.75">
      <c r="Z1817" s="14" t="s">
        <v>2231</v>
      </c>
      <c r="AB1817" s="147">
        <v>6932</v>
      </c>
      <c r="AC1817" s="148" t="s">
        <v>2003</v>
      </c>
    </row>
    <row r="1818" spans="26:29" ht="15.75">
      <c r="Z1818" s="14" t="s">
        <v>2232</v>
      </c>
      <c r="AB1818" s="147">
        <v>6933</v>
      </c>
      <c r="AC1818" s="148" t="s">
        <v>2260</v>
      </c>
    </row>
    <row r="1819" spans="26:29" ht="15.75">
      <c r="Z1819" s="14" t="s">
        <v>2233</v>
      </c>
      <c r="AB1819" s="147">
        <v>7000</v>
      </c>
      <c r="AC1819" s="148" t="s">
        <v>2778</v>
      </c>
    </row>
    <row r="1820" spans="26:29" ht="15.75">
      <c r="Z1820" s="14" t="s">
        <v>2234</v>
      </c>
      <c r="AB1820" s="147">
        <v>7003</v>
      </c>
      <c r="AC1820" s="148" t="s">
        <v>2778</v>
      </c>
    </row>
    <row r="1821" spans="26:29" ht="15.75">
      <c r="Z1821" s="14" t="s">
        <v>2235</v>
      </c>
      <c r="AB1821" s="147">
        <v>7011</v>
      </c>
      <c r="AC1821" s="148" t="s">
        <v>296</v>
      </c>
    </row>
    <row r="1822" spans="26:29" ht="15.75">
      <c r="Z1822" s="14" t="s">
        <v>2236</v>
      </c>
      <c r="AB1822" s="147">
        <v>7012</v>
      </c>
      <c r="AC1822" s="148" t="s">
        <v>383</v>
      </c>
    </row>
    <row r="1823" spans="26:29" ht="15.75">
      <c r="Z1823" s="14" t="s">
        <v>2237</v>
      </c>
      <c r="AB1823" s="147">
        <v>7013</v>
      </c>
      <c r="AC1823" s="148" t="s">
        <v>830</v>
      </c>
    </row>
    <row r="1824" spans="26:29" ht="15.75">
      <c r="Z1824" s="14" t="s">
        <v>2238</v>
      </c>
      <c r="AB1824" s="147">
        <v>7014</v>
      </c>
      <c r="AC1824" s="148" t="s">
        <v>2779</v>
      </c>
    </row>
    <row r="1825" spans="26:29" ht="15.75">
      <c r="Z1825" s="14" t="s">
        <v>2239</v>
      </c>
      <c r="AB1825" s="147">
        <v>7015</v>
      </c>
      <c r="AC1825" s="148" t="s">
        <v>1495</v>
      </c>
    </row>
    <row r="1826" spans="26:29" ht="15.75">
      <c r="Z1826" s="14" t="s">
        <v>2240</v>
      </c>
      <c r="AB1826" s="147">
        <v>7017</v>
      </c>
      <c r="AC1826" s="148" t="s">
        <v>2131</v>
      </c>
    </row>
    <row r="1827" spans="26:29" ht="15.75">
      <c r="Z1827" s="14" t="s">
        <v>2241</v>
      </c>
      <c r="AB1827" s="147">
        <v>7018</v>
      </c>
      <c r="AC1827" s="148" t="s">
        <v>2778</v>
      </c>
    </row>
    <row r="1828" spans="26:29" ht="15.75">
      <c r="Z1828" s="14" t="s">
        <v>2242</v>
      </c>
      <c r="AB1828" s="147">
        <v>7019</v>
      </c>
      <c r="AC1828" s="148" t="s">
        <v>2778</v>
      </c>
    </row>
    <row r="1829" spans="26:29" ht="15.75">
      <c r="Z1829" s="14" t="s">
        <v>2243</v>
      </c>
      <c r="AB1829" s="147">
        <v>7020</v>
      </c>
      <c r="AC1829" s="148" t="s">
        <v>1045</v>
      </c>
    </row>
    <row r="1830" spans="26:29" ht="15.75">
      <c r="Z1830" s="14" t="s">
        <v>2244</v>
      </c>
      <c r="AB1830" s="147">
        <v>7025</v>
      </c>
      <c r="AC1830" s="148" t="s">
        <v>795</v>
      </c>
    </row>
    <row r="1831" spans="26:29" ht="15.75">
      <c r="Z1831" s="14" t="s">
        <v>2245</v>
      </c>
      <c r="AB1831" s="147">
        <v>7026</v>
      </c>
      <c r="AC1831" s="148" t="s">
        <v>1993</v>
      </c>
    </row>
    <row r="1832" spans="26:29" ht="15.75">
      <c r="Z1832" s="14" t="s">
        <v>2246</v>
      </c>
      <c r="AB1832" s="147">
        <v>7027</v>
      </c>
      <c r="AC1832" s="148" t="s">
        <v>2492</v>
      </c>
    </row>
    <row r="1833" spans="26:29" ht="15.75">
      <c r="Z1833" s="14" t="s">
        <v>2247</v>
      </c>
      <c r="AB1833" s="147">
        <v>7030</v>
      </c>
      <c r="AC1833" s="148" t="s">
        <v>2492</v>
      </c>
    </row>
    <row r="1834" spans="26:29" ht="15.75">
      <c r="Z1834" s="14" t="s">
        <v>2248</v>
      </c>
      <c r="AB1834" s="147">
        <v>7038</v>
      </c>
      <c r="AC1834" s="148" t="s">
        <v>2638</v>
      </c>
    </row>
    <row r="1835" spans="26:29" ht="15.75">
      <c r="Z1835" s="14" t="s">
        <v>2249</v>
      </c>
      <c r="AB1835" s="147">
        <v>7039</v>
      </c>
      <c r="AC1835" s="148" t="s">
        <v>2343</v>
      </c>
    </row>
    <row r="1836" spans="26:29" ht="15.75">
      <c r="Z1836" s="14" t="s">
        <v>2250</v>
      </c>
      <c r="AB1836" s="147">
        <v>7041</v>
      </c>
      <c r="AC1836" s="148" t="s">
        <v>3364</v>
      </c>
    </row>
    <row r="1837" spans="26:29" ht="15.75">
      <c r="Z1837" s="14" t="s">
        <v>2251</v>
      </c>
      <c r="AB1837" s="140">
        <v>7042</v>
      </c>
      <c r="AC1837" s="149" t="s">
        <v>2494</v>
      </c>
    </row>
    <row r="1838" spans="26:29" ht="15.75">
      <c r="Z1838" s="14" t="s">
        <v>2252</v>
      </c>
      <c r="AB1838" s="147">
        <v>7043</v>
      </c>
      <c r="AC1838" s="148" t="s">
        <v>719</v>
      </c>
    </row>
    <row r="1839" spans="26:29" ht="15.75">
      <c r="Z1839" s="14" t="s">
        <v>2253</v>
      </c>
      <c r="AB1839" s="147">
        <v>7044</v>
      </c>
      <c r="AC1839" s="148" t="s">
        <v>2226</v>
      </c>
    </row>
    <row r="1840" spans="26:29" ht="15.75">
      <c r="Z1840" s="14" t="s">
        <v>2254</v>
      </c>
      <c r="AB1840" s="147">
        <v>7045</v>
      </c>
      <c r="AC1840" s="148" t="s">
        <v>1339</v>
      </c>
    </row>
    <row r="1841" spans="26:29" ht="15.75">
      <c r="Z1841" s="14" t="s">
        <v>2255</v>
      </c>
      <c r="AB1841" s="147">
        <v>7047</v>
      </c>
      <c r="AC1841" s="148" t="s">
        <v>2796</v>
      </c>
    </row>
    <row r="1842" spans="26:29" ht="15.75">
      <c r="Z1842" s="14" t="s">
        <v>2256</v>
      </c>
      <c r="AB1842" s="147">
        <v>7051</v>
      </c>
      <c r="AC1842" s="148" t="s">
        <v>1581</v>
      </c>
    </row>
    <row r="1843" spans="26:29" ht="15.75">
      <c r="Z1843" s="14" t="s">
        <v>2257</v>
      </c>
      <c r="AB1843" s="147">
        <v>7052</v>
      </c>
      <c r="AC1843" s="148" t="s">
        <v>1863</v>
      </c>
    </row>
    <row r="1844" spans="26:29" ht="15.75">
      <c r="Z1844" s="14" t="s">
        <v>2258</v>
      </c>
      <c r="AB1844" s="147">
        <v>7054</v>
      </c>
      <c r="AC1844" s="148" t="s">
        <v>3161</v>
      </c>
    </row>
    <row r="1845" spans="26:29" ht="15.75">
      <c r="Z1845" s="14" t="s">
        <v>2259</v>
      </c>
      <c r="AB1845" s="147">
        <v>7056</v>
      </c>
      <c r="AC1845" s="148" t="s">
        <v>2973</v>
      </c>
    </row>
    <row r="1846" spans="26:29" ht="15.75">
      <c r="Z1846" s="14" t="s">
        <v>2260</v>
      </c>
      <c r="AB1846" s="147">
        <v>7057</v>
      </c>
      <c r="AC1846" s="148" t="s">
        <v>2087</v>
      </c>
    </row>
    <row r="1847" spans="26:29" ht="15.75">
      <c r="Z1847" s="14" t="s">
        <v>2261</v>
      </c>
      <c r="AB1847" s="147">
        <v>7061</v>
      </c>
      <c r="AC1847" s="148" t="s">
        <v>673</v>
      </c>
    </row>
    <row r="1848" spans="26:29" ht="15.75">
      <c r="Z1848" s="14" t="s">
        <v>2262</v>
      </c>
      <c r="AB1848" s="147">
        <v>7062</v>
      </c>
      <c r="AC1848" s="148" t="s">
        <v>1710</v>
      </c>
    </row>
    <row r="1849" spans="26:29" ht="15.75">
      <c r="Z1849" s="14" t="s">
        <v>2263</v>
      </c>
      <c r="AB1849" s="147">
        <v>7063</v>
      </c>
      <c r="AC1849" s="148" t="s">
        <v>2951</v>
      </c>
    </row>
    <row r="1850" spans="26:29" ht="15.75">
      <c r="Z1850" s="14" t="s">
        <v>2264</v>
      </c>
      <c r="AB1850" s="147">
        <v>7064</v>
      </c>
      <c r="AC1850" s="148" t="s">
        <v>1334</v>
      </c>
    </row>
    <row r="1851" spans="26:29" ht="15.75">
      <c r="Z1851" s="14" t="s">
        <v>2265</v>
      </c>
      <c r="AB1851" s="147">
        <v>7065</v>
      </c>
      <c r="AC1851" s="148" t="s">
        <v>2156</v>
      </c>
    </row>
    <row r="1852" spans="26:29" ht="15.75">
      <c r="Z1852" s="14" t="s">
        <v>2266</v>
      </c>
      <c r="AB1852" s="147">
        <v>7066</v>
      </c>
      <c r="AC1852" s="148" t="s">
        <v>3308</v>
      </c>
    </row>
    <row r="1853" spans="26:29" ht="15.75">
      <c r="Z1853" s="14" t="s">
        <v>2267</v>
      </c>
      <c r="AB1853" s="147">
        <v>7067</v>
      </c>
      <c r="AC1853" s="148" t="s">
        <v>3398</v>
      </c>
    </row>
    <row r="1854" spans="26:29" ht="15.75">
      <c r="Z1854" s="14" t="s">
        <v>2268</v>
      </c>
      <c r="AB1854" s="147">
        <v>7068</v>
      </c>
      <c r="AC1854" s="148" t="s">
        <v>1805</v>
      </c>
    </row>
    <row r="1855" spans="26:29" ht="15.75">
      <c r="Z1855" s="14" t="s">
        <v>2269</v>
      </c>
      <c r="AB1855" s="147">
        <v>7071</v>
      </c>
      <c r="AC1855" s="148" t="s">
        <v>2917</v>
      </c>
    </row>
    <row r="1856" spans="26:29" ht="15.75">
      <c r="Z1856" s="14" t="s">
        <v>2270</v>
      </c>
      <c r="AB1856" s="147">
        <v>7072</v>
      </c>
      <c r="AC1856" s="148" t="s">
        <v>990</v>
      </c>
    </row>
    <row r="1857" spans="26:29" ht="15.75">
      <c r="Z1857" s="14" t="s">
        <v>2271</v>
      </c>
      <c r="AB1857" s="147">
        <v>7081</v>
      </c>
      <c r="AC1857" s="148" t="s">
        <v>2824</v>
      </c>
    </row>
    <row r="1858" spans="26:29" ht="15.75">
      <c r="Z1858" s="14" t="s">
        <v>2272</v>
      </c>
      <c r="AB1858" s="147">
        <v>7082</v>
      </c>
      <c r="AC1858" s="148" t="s">
        <v>1817</v>
      </c>
    </row>
    <row r="1859" spans="26:29" ht="15.75">
      <c r="Z1859" s="14" t="s">
        <v>2273</v>
      </c>
      <c r="AB1859" s="147">
        <v>7083</v>
      </c>
      <c r="AC1859" s="148" t="s">
        <v>3260</v>
      </c>
    </row>
    <row r="1860" spans="26:29" ht="15.75">
      <c r="Z1860" s="14" t="s">
        <v>2274</v>
      </c>
      <c r="AB1860" s="147">
        <v>7084</v>
      </c>
      <c r="AC1860" s="148" t="s">
        <v>2593</v>
      </c>
    </row>
    <row r="1861" spans="26:29" ht="15.75">
      <c r="Z1861" s="14" t="s">
        <v>2275</v>
      </c>
      <c r="AB1861" s="147">
        <v>7085</v>
      </c>
      <c r="AC1861" s="148" t="s">
        <v>2285</v>
      </c>
    </row>
    <row r="1862" spans="26:29" ht="15.75">
      <c r="Z1862" s="14" t="s">
        <v>2276</v>
      </c>
      <c r="AB1862" s="147">
        <v>7086</v>
      </c>
      <c r="AC1862" s="148" t="s">
        <v>2459</v>
      </c>
    </row>
    <row r="1863" spans="26:29" ht="15.75">
      <c r="Z1863" s="14" t="s">
        <v>2277</v>
      </c>
      <c r="AB1863" s="147">
        <v>7087</v>
      </c>
      <c r="AC1863" s="148" t="s">
        <v>1224</v>
      </c>
    </row>
    <row r="1864" spans="26:29" ht="15.75">
      <c r="Z1864" s="14" t="s">
        <v>2278</v>
      </c>
      <c r="AB1864" s="147">
        <v>7090</v>
      </c>
      <c r="AC1864" s="148" t="s">
        <v>3108</v>
      </c>
    </row>
    <row r="1865" spans="26:29" ht="15.75">
      <c r="Z1865" s="14" t="s">
        <v>2279</v>
      </c>
      <c r="AB1865" s="147">
        <v>7091</v>
      </c>
      <c r="AC1865" s="148" t="s">
        <v>2525</v>
      </c>
    </row>
    <row r="1866" spans="26:29" ht="15.75">
      <c r="Z1866" s="14" t="s">
        <v>2280</v>
      </c>
      <c r="AB1866" s="147">
        <v>7092</v>
      </c>
      <c r="AC1866" s="148" t="s">
        <v>2251</v>
      </c>
    </row>
    <row r="1867" spans="26:29" ht="15.75">
      <c r="Z1867" s="14" t="s">
        <v>2281</v>
      </c>
      <c r="AB1867" s="147">
        <v>7093</v>
      </c>
      <c r="AC1867" s="148" t="s">
        <v>1131</v>
      </c>
    </row>
    <row r="1868" spans="26:29" ht="15.75">
      <c r="Z1868" s="14" t="s">
        <v>2282</v>
      </c>
      <c r="AB1868" s="147">
        <v>7094</v>
      </c>
      <c r="AC1868" s="148" t="s">
        <v>1845</v>
      </c>
    </row>
    <row r="1869" spans="26:29" ht="15.75">
      <c r="Z1869" s="14" t="s">
        <v>2283</v>
      </c>
      <c r="AB1869" s="147">
        <v>7095</v>
      </c>
      <c r="AC1869" s="148" t="s">
        <v>1518</v>
      </c>
    </row>
    <row r="1870" spans="26:29" ht="15.75">
      <c r="Z1870" s="14" t="s">
        <v>2284</v>
      </c>
      <c r="AB1870" s="147">
        <v>7095</v>
      </c>
      <c r="AC1870" s="148" t="s">
        <v>3316</v>
      </c>
    </row>
    <row r="1871" spans="26:29" ht="15.75">
      <c r="Z1871" s="14" t="s">
        <v>2285</v>
      </c>
      <c r="AB1871" s="147">
        <v>7097</v>
      </c>
      <c r="AC1871" s="148" t="s">
        <v>2289</v>
      </c>
    </row>
    <row r="1872" spans="26:29" ht="15.75">
      <c r="Z1872" s="14" t="s">
        <v>2286</v>
      </c>
      <c r="AB1872" s="147">
        <v>7098</v>
      </c>
      <c r="AC1872" s="148" t="s">
        <v>2013</v>
      </c>
    </row>
    <row r="1873" spans="26:29" ht="15.75">
      <c r="Z1873" s="14" t="s">
        <v>2287</v>
      </c>
      <c r="AB1873" s="147">
        <v>7099</v>
      </c>
      <c r="AC1873" s="148" t="s">
        <v>1175</v>
      </c>
    </row>
    <row r="1874" spans="26:29" ht="15.75">
      <c r="Z1874" s="14" t="s">
        <v>2288</v>
      </c>
      <c r="AB1874" s="147">
        <v>7100</v>
      </c>
      <c r="AC1874" s="148" t="s">
        <v>2984</v>
      </c>
    </row>
    <row r="1875" spans="26:29" ht="15.75">
      <c r="Z1875" s="14" t="s">
        <v>2289</v>
      </c>
      <c r="AB1875" s="147">
        <v>7121</v>
      </c>
      <c r="AC1875" s="148" t="s">
        <v>2932</v>
      </c>
    </row>
    <row r="1876" spans="26:29" ht="15.75">
      <c r="Z1876" s="14" t="s">
        <v>2290</v>
      </c>
      <c r="AB1876" s="147">
        <v>7122</v>
      </c>
      <c r="AC1876" s="148" t="s">
        <v>1582</v>
      </c>
    </row>
    <row r="1877" spans="26:29" ht="15.75">
      <c r="Z1877" s="14" t="s">
        <v>2291</v>
      </c>
      <c r="AB1877" s="147">
        <v>7130</v>
      </c>
      <c r="AC1877" s="148" t="s">
        <v>3259</v>
      </c>
    </row>
    <row r="1878" spans="26:29" ht="15.75">
      <c r="Z1878" s="14" t="s">
        <v>2292</v>
      </c>
      <c r="AB1878" s="147">
        <v>7131</v>
      </c>
      <c r="AC1878" s="148" t="s">
        <v>3259</v>
      </c>
    </row>
    <row r="1879" spans="26:29" ht="15.75">
      <c r="Z1879" s="14" t="s">
        <v>2293</v>
      </c>
      <c r="AB1879" s="147">
        <v>7132</v>
      </c>
      <c r="AC1879" s="148" t="s">
        <v>749</v>
      </c>
    </row>
    <row r="1880" spans="26:29" ht="15.75">
      <c r="Z1880" s="14" t="s">
        <v>2294</v>
      </c>
      <c r="AB1880" s="147">
        <v>7133</v>
      </c>
      <c r="AC1880" s="148" t="s">
        <v>1143</v>
      </c>
    </row>
    <row r="1881" spans="26:29" ht="15.75">
      <c r="Z1881" s="14" t="s">
        <v>2295</v>
      </c>
      <c r="AB1881" s="147">
        <v>7134</v>
      </c>
      <c r="AC1881" s="148" t="s">
        <v>1278</v>
      </c>
    </row>
    <row r="1882" spans="26:29" ht="15.75">
      <c r="Z1882" s="14" t="s">
        <v>2296</v>
      </c>
      <c r="AB1882" s="147">
        <v>7135</v>
      </c>
      <c r="AC1882" s="148" t="s">
        <v>1054</v>
      </c>
    </row>
    <row r="1883" spans="26:29" ht="15.75">
      <c r="Z1883" s="14" t="s">
        <v>2297</v>
      </c>
      <c r="AB1883" s="147">
        <v>7136</v>
      </c>
      <c r="AC1883" s="148" t="s">
        <v>1142</v>
      </c>
    </row>
    <row r="1884" spans="26:29" ht="15.75">
      <c r="Z1884" s="14" t="s">
        <v>2298</v>
      </c>
      <c r="AB1884" s="147">
        <v>7140</v>
      </c>
      <c r="AC1884" s="148" t="s">
        <v>645</v>
      </c>
    </row>
    <row r="1885" spans="26:29" ht="15.75">
      <c r="Z1885" s="14" t="s">
        <v>2299</v>
      </c>
      <c r="AB1885" s="147">
        <v>7142</v>
      </c>
      <c r="AC1885" s="148" t="s">
        <v>2625</v>
      </c>
    </row>
    <row r="1886" spans="26:29" ht="15.75">
      <c r="Z1886" s="14" t="s">
        <v>2300</v>
      </c>
      <c r="AB1886" s="140">
        <v>7143</v>
      </c>
      <c r="AC1886" s="149" t="s">
        <v>2461</v>
      </c>
    </row>
    <row r="1887" spans="26:29" ht="15.75">
      <c r="Z1887" s="14" t="s">
        <v>2301</v>
      </c>
      <c r="AB1887" s="147">
        <v>7144</v>
      </c>
      <c r="AC1887" s="148" t="s">
        <v>973</v>
      </c>
    </row>
    <row r="1888" spans="26:29" ht="15.75">
      <c r="Z1888" s="14" t="s">
        <v>2302</v>
      </c>
      <c r="AB1888" s="147">
        <v>7145</v>
      </c>
      <c r="AC1888" s="148" t="s">
        <v>2792</v>
      </c>
    </row>
    <row r="1889" spans="26:29" ht="15.75">
      <c r="Z1889" s="14" t="s">
        <v>2303</v>
      </c>
      <c r="AB1889" s="147">
        <v>7146</v>
      </c>
      <c r="AC1889" s="148" t="s">
        <v>3389</v>
      </c>
    </row>
    <row r="1890" spans="26:29" ht="15.75">
      <c r="Z1890" s="14" t="s">
        <v>2304</v>
      </c>
      <c r="AB1890" s="147">
        <v>7147</v>
      </c>
      <c r="AC1890" s="148" t="s">
        <v>353</v>
      </c>
    </row>
    <row r="1891" spans="26:29" ht="15.75">
      <c r="Z1891" s="14" t="s">
        <v>2305</v>
      </c>
      <c r="AB1891" s="147">
        <v>7148</v>
      </c>
      <c r="AC1891" s="148" t="s">
        <v>362</v>
      </c>
    </row>
    <row r="1892" spans="26:29" ht="15.75">
      <c r="Z1892" s="14" t="s">
        <v>2306</v>
      </c>
      <c r="AB1892" s="147">
        <v>7149</v>
      </c>
      <c r="AC1892" s="148" t="s">
        <v>643</v>
      </c>
    </row>
    <row r="1893" spans="26:29" ht="15.75">
      <c r="Z1893" s="14" t="s">
        <v>2307</v>
      </c>
      <c r="AB1893" s="147">
        <v>7150</v>
      </c>
      <c r="AC1893" s="148" t="s">
        <v>764</v>
      </c>
    </row>
    <row r="1894" spans="26:29" ht="15.75">
      <c r="Z1894" s="14" t="s">
        <v>2308</v>
      </c>
      <c r="AB1894" s="147">
        <v>7158</v>
      </c>
      <c r="AC1894" s="148" t="s">
        <v>765</v>
      </c>
    </row>
    <row r="1895" spans="26:29" ht="15.75">
      <c r="Z1895" s="14" t="s">
        <v>2309</v>
      </c>
      <c r="AB1895" s="147">
        <v>7159</v>
      </c>
      <c r="AC1895" s="148" t="s">
        <v>1754</v>
      </c>
    </row>
    <row r="1896" spans="26:29" ht="15.75">
      <c r="Z1896" s="14" t="s">
        <v>2310</v>
      </c>
      <c r="AB1896" s="147">
        <v>7161</v>
      </c>
      <c r="AC1896" s="148" t="s">
        <v>839</v>
      </c>
    </row>
    <row r="1897" spans="26:29" ht="15.75">
      <c r="Z1897" s="14" t="s">
        <v>2311</v>
      </c>
      <c r="AB1897" s="147">
        <v>7162</v>
      </c>
      <c r="AC1897" s="148" t="s">
        <v>1309</v>
      </c>
    </row>
    <row r="1898" spans="26:29" ht="15.75">
      <c r="Z1898" s="14" t="s">
        <v>2312</v>
      </c>
      <c r="AB1898" s="147">
        <v>7163</v>
      </c>
      <c r="AC1898" s="148" t="s">
        <v>2187</v>
      </c>
    </row>
    <row r="1899" spans="26:29" ht="15.75">
      <c r="Z1899" s="14" t="s">
        <v>2313</v>
      </c>
      <c r="AB1899" s="147">
        <v>7164</v>
      </c>
      <c r="AC1899" s="148" t="s">
        <v>644</v>
      </c>
    </row>
    <row r="1900" spans="26:29" ht="15.75">
      <c r="Z1900" s="14" t="s">
        <v>2314</v>
      </c>
      <c r="AB1900" s="147">
        <v>7165</v>
      </c>
      <c r="AC1900" s="148" t="s">
        <v>2177</v>
      </c>
    </row>
    <row r="1901" spans="26:29" ht="15.75">
      <c r="Z1901" s="14" t="s">
        <v>2315</v>
      </c>
      <c r="AB1901" s="147">
        <v>7171</v>
      </c>
      <c r="AC1901" s="148" t="s">
        <v>2825</v>
      </c>
    </row>
    <row r="1902" spans="26:29" ht="15.75">
      <c r="Z1902" s="14" t="s">
        <v>2316</v>
      </c>
      <c r="AB1902" s="147">
        <v>7172</v>
      </c>
      <c r="AC1902" s="148" t="s">
        <v>1384</v>
      </c>
    </row>
    <row r="1903" spans="26:29" ht="15.75">
      <c r="Z1903" s="14" t="s">
        <v>2317</v>
      </c>
      <c r="AB1903" s="147">
        <v>7173</v>
      </c>
      <c r="AC1903" s="148" t="s">
        <v>3555</v>
      </c>
    </row>
    <row r="1904" spans="26:29" ht="15.75">
      <c r="Z1904" s="14" t="s">
        <v>2318</v>
      </c>
      <c r="AB1904" s="147">
        <v>7174</v>
      </c>
      <c r="AC1904" s="148" t="s">
        <v>1721</v>
      </c>
    </row>
    <row r="1905" spans="26:29" ht="15.75">
      <c r="Z1905" s="14" t="s">
        <v>2319</v>
      </c>
      <c r="AB1905" s="147">
        <v>7175</v>
      </c>
      <c r="AC1905" s="148" t="s">
        <v>1173</v>
      </c>
    </row>
    <row r="1906" spans="26:29" ht="15.75">
      <c r="Z1906" s="14" t="s">
        <v>2320</v>
      </c>
      <c r="AB1906" s="147">
        <v>7176</v>
      </c>
      <c r="AC1906" s="148" t="s">
        <v>2195</v>
      </c>
    </row>
    <row r="1907" spans="26:29" ht="15.75">
      <c r="Z1907" s="14" t="s">
        <v>2321</v>
      </c>
      <c r="AB1907" s="147">
        <v>7181</v>
      </c>
      <c r="AC1907" s="148" t="s">
        <v>3179</v>
      </c>
    </row>
    <row r="1908" spans="26:29" ht="15.75">
      <c r="Z1908" s="14" t="s">
        <v>2322</v>
      </c>
      <c r="AB1908" s="147">
        <v>7182</v>
      </c>
      <c r="AC1908" s="148" t="s">
        <v>3544</v>
      </c>
    </row>
    <row r="1909" spans="26:29" ht="15.75">
      <c r="Z1909" s="14" t="s">
        <v>2323</v>
      </c>
      <c r="AB1909" s="147">
        <v>7183</v>
      </c>
      <c r="AC1909" s="148" t="s">
        <v>1813</v>
      </c>
    </row>
    <row r="1910" spans="26:29" ht="15.75">
      <c r="Z1910" s="14" t="s">
        <v>2324</v>
      </c>
      <c r="AB1910" s="147">
        <v>7184</v>
      </c>
      <c r="AC1910" s="148" t="s">
        <v>1947</v>
      </c>
    </row>
    <row r="1911" spans="26:29" ht="15.75">
      <c r="Z1911" s="14" t="s">
        <v>2325</v>
      </c>
      <c r="AB1911" s="147">
        <v>7185</v>
      </c>
      <c r="AC1911" s="148" t="s">
        <v>2188</v>
      </c>
    </row>
    <row r="1912" spans="26:29" ht="15.75">
      <c r="Z1912" s="14" t="s">
        <v>2326</v>
      </c>
      <c r="AB1912" s="147">
        <v>7186</v>
      </c>
      <c r="AC1912" s="148" t="s">
        <v>431</v>
      </c>
    </row>
    <row r="1913" spans="26:29" ht="15.75">
      <c r="Z1913" s="14" t="s">
        <v>2327</v>
      </c>
      <c r="AB1913" s="147">
        <v>7186</v>
      </c>
      <c r="AC1913" s="148" t="s">
        <v>2300</v>
      </c>
    </row>
    <row r="1914" spans="26:29" ht="15.75">
      <c r="Z1914" s="14" t="s">
        <v>2328</v>
      </c>
      <c r="AB1914" s="147">
        <v>7187</v>
      </c>
      <c r="AC1914" s="148" t="s">
        <v>764</v>
      </c>
    </row>
    <row r="1915" spans="26:29" ht="15.75">
      <c r="Z1915" s="14" t="s">
        <v>2329</v>
      </c>
      <c r="AB1915" s="147">
        <v>7188</v>
      </c>
      <c r="AC1915" s="148" t="s">
        <v>2950</v>
      </c>
    </row>
    <row r="1916" spans="26:29" ht="15.75">
      <c r="Z1916" s="14" t="s">
        <v>2330</v>
      </c>
      <c r="AB1916" s="147">
        <v>7191</v>
      </c>
      <c r="AC1916" s="148" t="s">
        <v>1485</v>
      </c>
    </row>
    <row r="1917" spans="26:29" ht="15.75">
      <c r="Z1917" s="14" t="s">
        <v>2331</v>
      </c>
      <c r="AB1917" s="147">
        <v>7192</v>
      </c>
      <c r="AC1917" s="148" t="s">
        <v>2919</v>
      </c>
    </row>
    <row r="1918" spans="26:29" ht="15.75">
      <c r="Z1918" s="14" t="s">
        <v>2332</v>
      </c>
      <c r="AB1918" s="147">
        <v>7193</v>
      </c>
      <c r="AC1918" s="148" t="s">
        <v>2703</v>
      </c>
    </row>
    <row r="1919" spans="26:29" ht="15.75">
      <c r="Z1919" s="14" t="s">
        <v>2333</v>
      </c>
      <c r="AB1919" s="147">
        <v>7194</v>
      </c>
      <c r="AC1919" s="148" t="s">
        <v>1586</v>
      </c>
    </row>
    <row r="1920" spans="26:29" ht="15.75">
      <c r="Z1920" s="14" t="s">
        <v>2334</v>
      </c>
      <c r="AB1920" s="147">
        <v>7195</v>
      </c>
      <c r="AC1920" s="148" t="s">
        <v>2189</v>
      </c>
    </row>
    <row r="1921" spans="26:29" ht="15.75">
      <c r="Z1921" s="14" t="s">
        <v>2335</v>
      </c>
      <c r="AB1921" s="147">
        <v>7200</v>
      </c>
      <c r="AC1921" s="148" t="s">
        <v>1004</v>
      </c>
    </row>
    <row r="1922" spans="26:29" ht="15.75">
      <c r="Z1922" s="14" t="s">
        <v>2336</v>
      </c>
      <c r="AB1922" s="147">
        <v>7211</v>
      </c>
      <c r="AC1922" s="148" t="s">
        <v>958</v>
      </c>
    </row>
    <row r="1923" spans="26:29" ht="15.75">
      <c r="Z1923" s="14" t="s">
        <v>2337</v>
      </c>
      <c r="AB1923" s="147">
        <v>7212</v>
      </c>
      <c r="AC1923" s="148" t="s">
        <v>1825</v>
      </c>
    </row>
    <row r="1924" spans="26:29" ht="15.75">
      <c r="Z1924" s="14" t="s">
        <v>2338</v>
      </c>
      <c r="AB1924" s="147">
        <v>7213</v>
      </c>
      <c r="AC1924" s="148" t="s">
        <v>2920</v>
      </c>
    </row>
    <row r="1925" spans="26:29" ht="15.75">
      <c r="Z1925" s="14" t="s">
        <v>2339</v>
      </c>
      <c r="AB1925" s="147">
        <v>7214</v>
      </c>
      <c r="AC1925" s="148" t="s">
        <v>1932</v>
      </c>
    </row>
    <row r="1926" spans="26:29" ht="15.75">
      <c r="Z1926" s="14" t="s">
        <v>2340</v>
      </c>
      <c r="AB1926" s="147">
        <v>7214</v>
      </c>
      <c r="AC1926" s="148" t="s">
        <v>3394</v>
      </c>
    </row>
    <row r="1927" spans="26:29" ht="15.75">
      <c r="Z1927" s="14" t="s">
        <v>2341</v>
      </c>
      <c r="AB1927" s="147">
        <v>7215</v>
      </c>
      <c r="AC1927" s="148" t="s">
        <v>2304</v>
      </c>
    </row>
    <row r="1928" spans="26:29" ht="15.75">
      <c r="Z1928" s="14" t="s">
        <v>2342</v>
      </c>
      <c r="AB1928" s="147">
        <v>7224</v>
      </c>
      <c r="AC1928" s="148" t="s">
        <v>1063</v>
      </c>
    </row>
    <row r="1929" spans="26:29" ht="15.75">
      <c r="Z1929" s="14" t="s">
        <v>2343</v>
      </c>
      <c r="AB1929" s="147">
        <v>7225</v>
      </c>
      <c r="AC1929" s="148" t="s">
        <v>911</v>
      </c>
    </row>
    <row r="1930" spans="26:29" ht="15.75">
      <c r="Z1930" s="14" t="s">
        <v>2344</v>
      </c>
      <c r="AB1930" s="147">
        <v>7226</v>
      </c>
      <c r="AC1930" s="148" t="s">
        <v>1910</v>
      </c>
    </row>
    <row r="1931" spans="26:29" ht="15.75">
      <c r="Z1931" s="14" t="s">
        <v>2345</v>
      </c>
      <c r="AB1931" s="147">
        <v>7227</v>
      </c>
      <c r="AC1931" s="148" t="s">
        <v>1353</v>
      </c>
    </row>
    <row r="1932" spans="26:29" ht="15.75">
      <c r="Z1932" s="14" t="s">
        <v>2346</v>
      </c>
      <c r="AB1932" s="147">
        <v>7228</v>
      </c>
      <c r="AC1932" s="148" t="s">
        <v>1014</v>
      </c>
    </row>
    <row r="1933" spans="26:29" ht="15.75">
      <c r="Z1933" s="14" t="s">
        <v>2347</v>
      </c>
      <c r="AB1933" s="147">
        <v>7251</v>
      </c>
      <c r="AC1933" s="148" t="s">
        <v>1613</v>
      </c>
    </row>
    <row r="1934" spans="26:29" ht="15.75">
      <c r="Z1934" s="14" t="s">
        <v>2348</v>
      </c>
      <c r="AB1934" s="147">
        <v>7252</v>
      </c>
      <c r="AC1934" s="148" t="s">
        <v>490</v>
      </c>
    </row>
    <row r="1935" spans="26:29" ht="15.75">
      <c r="Z1935" s="14" t="s">
        <v>2349</v>
      </c>
      <c r="AB1935" s="147">
        <v>7253</v>
      </c>
      <c r="AC1935" s="148" t="s">
        <v>926</v>
      </c>
    </row>
    <row r="1936" spans="26:29" ht="15.75">
      <c r="Z1936" s="14" t="s">
        <v>2350</v>
      </c>
      <c r="AB1936" s="147">
        <v>7253</v>
      </c>
      <c r="AC1936" s="148" t="s">
        <v>2903</v>
      </c>
    </row>
    <row r="1937" spans="26:29" ht="15.75">
      <c r="Z1937" s="14" t="s">
        <v>2351</v>
      </c>
      <c r="AB1937" s="147">
        <v>7255</v>
      </c>
      <c r="AC1937" s="148" t="s">
        <v>2215</v>
      </c>
    </row>
    <row r="1938" spans="26:29" ht="15.75">
      <c r="Z1938" s="14" t="s">
        <v>2352</v>
      </c>
      <c r="AB1938" s="147">
        <v>7256</v>
      </c>
      <c r="AC1938" s="148" t="s">
        <v>1690</v>
      </c>
    </row>
    <row r="1939" spans="26:29" ht="15.75">
      <c r="Z1939" s="14" t="s">
        <v>2353</v>
      </c>
      <c r="AB1939" s="147">
        <v>7257</v>
      </c>
      <c r="AC1939" s="148" t="s">
        <v>2181</v>
      </c>
    </row>
    <row r="1940" spans="26:29" ht="15.75">
      <c r="Z1940" s="14" t="s">
        <v>2354</v>
      </c>
      <c r="AB1940" s="147">
        <v>7258</v>
      </c>
      <c r="AC1940" s="148" t="s">
        <v>646</v>
      </c>
    </row>
    <row r="1941" spans="26:29" ht="15.75">
      <c r="Z1941" s="14" t="s">
        <v>2355</v>
      </c>
      <c r="AB1941" s="147">
        <v>7258</v>
      </c>
      <c r="AC1941" s="148" t="s">
        <v>1611</v>
      </c>
    </row>
    <row r="1942" spans="26:29" ht="15.75">
      <c r="Z1942" s="14" t="s">
        <v>2356</v>
      </c>
      <c r="AB1942" s="147">
        <v>7261</v>
      </c>
      <c r="AC1942" s="148" t="s">
        <v>3145</v>
      </c>
    </row>
    <row r="1943" spans="26:29" ht="15.75">
      <c r="Z1943" s="14" t="s">
        <v>2357</v>
      </c>
      <c r="AB1943" s="147">
        <v>7261</v>
      </c>
      <c r="AC1943" s="148" t="s">
        <v>1610</v>
      </c>
    </row>
    <row r="1944" spans="26:29" ht="15.75">
      <c r="Z1944" s="14" t="s">
        <v>2358</v>
      </c>
      <c r="AB1944" s="147">
        <v>7271</v>
      </c>
      <c r="AC1944" s="148" t="s">
        <v>1206</v>
      </c>
    </row>
    <row r="1945" spans="26:29" ht="15.75">
      <c r="Z1945" s="14" t="s">
        <v>2359</v>
      </c>
      <c r="AB1945" s="147">
        <v>7272</v>
      </c>
      <c r="AC1945" s="148" t="s">
        <v>1299</v>
      </c>
    </row>
    <row r="1946" spans="26:29" ht="15.75">
      <c r="Z1946" s="14" t="s">
        <v>2360</v>
      </c>
      <c r="AB1946" s="147">
        <v>7273</v>
      </c>
      <c r="AC1946" s="148" t="s">
        <v>826</v>
      </c>
    </row>
    <row r="1947" spans="26:29" ht="15.75">
      <c r="Z1947" s="14" t="s">
        <v>2361</v>
      </c>
      <c r="AB1947" s="147">
        <v>7274</v>
      </c>
      <c r="AC1947" s="148" t="s">
        <v>1654</v>
      </c>
    </row>
    <row r="1948" spans="26:29" ht="15.75">
      <c r="Z1948" s="14" t="s">
        <v>2362</v>
      </c>
      <c r="AB1948" s="147">
        <v>7275</v>
      </c>
      <c r="AC1948" s="148" t="s">
        <v>1494</v>
      </c>
    </row>
    <row r="1949" spans="26:29" ht="15.75">
      <c r="Z1949" s="14" t="s">
        <v>2363</v>
      </c>
      <c r="AB1949" s="147">
        <v>7276</v>
      </c>
      <c r="AC1949" s="148" t="s">
        <v>2863</v>
      </c>
    </row>
    <row r="1950" spans="26:29" ht="15.75">
      <c r="Z1950" s="14" t="s">
        <v>2364</v>
      </c>
      <c r="AB1950" s="147">
        <v>7276</v>
      </c>
      <c r="AC1950" s="148" t="s">
        <v>1235</v>
      </c>
    </row>
    <row r="1951" spans="26:29" ht="15.75">
      <c r="Z1951" s="14" t="s">
        <v>2365</v>
      </c>
      <c r="AB1951" s="147">
        <v>7279</v>
      </c>
      <c r="AC1951" s="148" t="s">
        <v>1759</v>
      </c>
    </row>
    <row r="1952" spans="26:29" ht="15.75">
      <c r="Z1952" s="14" t="s">
        <v>2366</v>
      </c>
      <c r="AB1952" s="147">
        <v>7281</v>
      </c>
      <c r="AC1952" s="148" t="s">
        <v>766</v>
      </c>
    </row>
    <row r="1953" spans="26:29" ht="15.75">
      <c r="Z1953" s="14" t="s">
        <v>2367</v>
      </c>
      <c r="AB1953" s="147">
        <v>7282</v>
      </c>
      <c r="AC1953" s="148" t="s">
        <v>1739</v>
      </c>
    </row>
    <row r="1954" spans="26:29" ht="15.75">
      <c r="Z1954" s="14" t="s">
        <v>2368</v>
      </c>
      <c r="AB1954" s="147">
        <v>7282</v>
      </c>
      <c r="AC1954" s="148" t="s">
        <v>1201</v>
      </c>
    </row>
    <row r="1955" spans="26:29" ht="15.75">
      <c r="Z1955" s="14" t="s">
        <v>2369</v>
      </c>
      <c r="AB1955" s="147">
        <v>7283</v>
      </c>
      <c r="AC1955" s="148" t="s">
        <v>2844</v>
      </c>
    </row>
    <row r="1956" spans="26:29" ht="15.75">
      <c r="Z1956" s="14" t="s">
        <v>2370</v>
      </c>
      <c r="AB1956" s="147">
        <v>7284</v>
      </c>
      <c r="AC1956" s="148" t="s">
        <v>2851</v>
      </c>
    </row>
    <row r="1957" spans="26:29" ht="15.75">
      <c r="Z1957" s="14" t="s">
        <v>2371</v>
      </c>
      <c r="AB1957" s="147">
        <v>7285</v>
      </c>
      <c r="AC1957" s="148" t="s">
        <v>3292</v>
      </c>
    </row>
    <row r="1958" spans="26:29" ht="15.75">
      <c r="Z1958" s="14" t="s">
        <v>2372</v>
      </c>
      <c r="AB1958" s="147">
        <v>7285</v>
      </c>
      <c r="AC1958" s="148" t="s">
        <v>1621</v>
      </c>
    </row>
    <row r="1959" spans="26:29" ht="15.75">
      <c r="Z1959" s="14" t="s">
        <v>2373</v>
      </c>
      <c r="AB1959" s="147">
        <v>7285</v>
      </c>
      <c r="AC1959" s="148" t="s">
        <v>3069</v>
      </c>
    </row>
    <row r="1960" spans="26:29" ht="15.75">
      <c r="Z1960" s="14" t="s">
        <v>2374</v>
      </c>
      <c r="AB1960" s="147">
        <v>7300</v>
      </c>
      <c r="AC1960" s="148" t="s">
        <v>1833</v>
      </c>
    </row>
    <row r="1961" spans="26:29" ht="15.75">
      <c r="Z1961" s="15" t="s">
        <v>2375</v>
      </c>
      <c r="AB1961" s="147">
        <v>7304</v>
      </c>
      <c r="AC1961" s="148" t="s">
        <v>2038</v>
      </c>
    </row>
    <row r="1962" spans="26:29" ht="15.75">
      <c r="Z1962" s="14" t="s">
        <v>2376</v>
      </c>
      <c r="AB1962" s="147">
        <v>7305</v>
      </c>
      <c r="AC1962" s="147" t="s">
        <v>2082</v>
      </c>
    </row>
    <row r="1963" spans="26:29" ht="15.75">
      <c r="Z1963" s="14" t="s">
        <v>2377</v>
      </c>
      <c r="AB1963" s="147">
        <v>7331</v>
      </c>
      <c r="AC1963" s="148" t="s">
        <v>1961</v>
      </c>
    </row>
    <row r="1964" spans="26:29" ht="15.75">
      <c r="Z1964" s="14" t="s">
        <v>2378</v>
      </c>
      <c r="AB1964" s="147">
        <v>7332</v>
      </c>
      <c r="AC1964" s="148" t="s">
        <v>2005</v>
      </c>
    </row>
    <row r="1965" spans="26:29" ht="15.75">
      <c r="Z1965" s="14" t="s">
        <v>2379</v>
      </c>
      <c r="AB1965" s="147">
        <v>7333</v>
      </c>
      <c r="AC1965" s="148" t="s">
        <v>1631</v>
      </c>
    </row>
    <row r="1966" spans="26:29" ht="15.75">
      <c r="Z1966" s="14" t="s">
        <v>2380</v>
      </c>
      <c r="AB1966" s="147">
        <v>7333</v>
      </c>
      <c r="AC1966" s="148" t="s">
        <v>3430</v>
      </c>
    </row>
    <row r="1967" spans="26:29" ht="15.75">
      <c r="Z1967" s="14" t="s">
        <v>2381</v>
      </c>
      <c r="AB1967" s="147">
        <v>7334</v>
      </c>
      <c r="AC1967" s="148" t="s">
        <v>2931</v>
      </c>
    </row>
    <row r="1968" spans="26:29" ht="15.75">
      <c r="Z1968" s="14" t="s">
        <v>2382</v>
      </c>
      <c r="AB1968" s="147">
        <v>7334</v>
      </c>
      <c r="AC1968" s="148" t="s">
        <v>1858</v>
      </c>
    </row>
    <row r="1969" spans="26:29" ht="15.75">
      <c r="Z1969" s="15" t="s">
        <v>2383</v>
      </c>
      <c r="AB1969" s="147">
        <v>7341</v>
      </c>
      <c r="AC1969" s="148" t="s">
        <v>913</v>
      </c>
    </row>
    <row r="1970" spans="26:29" ht="15.75">
      <c r="Z1970" s="14" t="s">
        <v>2384</v>
      </c>
      <c r="AB1970" s="147">
        <v>7342</v>
      </c>
      <c r="AC1970" s="148" t="s">
        <v>1996</v>
      </c>
    </row>
    <row r="1971" spans="26:29" ht="15.75">
      <c r="Z1971" s="14" t="s">
        <v>2385</v>
      </c>
      <c r="AB1971" s="147">
        <v>7343</v>
      </c>
      <c r="AC1971" s="148" t="s">
        <v>2234</v>
      </c>
    </row>
    <row r="1972" spans="26:29" ht="15.75">
      <c r="Z1972" s="14" t="s">
        <v>2386</v>
      </c>
      <c r="AB1972" s="147">
        <v>7344</v>
      </c>
      <c r="AC1972" s="148" t="s">
        <v>2094</v>
      </c>
    </row>
    <row r="1973" spans="26:29" ht="15.75">
      <c r="Z1973" s="14" t="s">
        <v>2387</v>
      </c>
      <c r="AB1973" s="147">
        <v>7345</v>
      </c>
      <c r="AC1973" s="148" t="s">
        <v>350</v>
      </c>
    </row>
    <row r="1974" spans="26:29" ht="15.75">
      <c r="Z1974" s="14" t="s">
        <v>2388</v>
      </c>
      <c r="AB1974" s="147">
        <v>7346</v>
      </c>
      <c r="AC1974" s="148" t="s">
        <v>720</v>
      </c>
    </row>
    <row r="1975" spans="26:29" ht="15.75">
      <c r="Z1975" s="14" t="s">
        <v>2389</v>
      </c>
      <c r="AB1975" s="147">
        <v>7347</v>
      </c>
      <c r="AC1975" s="148" t="s">
        <v>1098</v>
      </c>
    </row>
    <row r="1976" spans="26:29" ht="15.75">
      <c r="Z1976" s="14" t="s">
        <v>2390</v>
      </c>
      <c r="AB1976" s="147">
        <v>7348</v>
      </c>
      <c r="AC1976" s="148" t="s">
        <v>1401</v>
      </c>
    </row>
    <row r="1977" spans="26:29" ht="15.75">
      <c r="Z1977" s="14" t="s">
        <v>2391</v>
      </c>
      <c r="AB1977" s="147">
        <v>7348</v>
      </c>
      <c r="AC1977" s="148" t="s">
        <v>3251</v>
      </c>
    </row>
    <row r="1978" spans="26:29" ht="15.75">
      <c r="Z1978" s="14" t="s">
        <v>2392</v>
      </c>
      <c r="AB1978" s="147">
        <v>7349</v>
      </c>
      <c r="AC1978" s="148" t="s">
        <v>2960</v>
      </c>
    </row>
    <row r="1979" spans="26:29" ht="15.75">
      <c r="Z1979" s="14" t="s">
        <v>2393</v>
      </c>
      <c r="AB1979" s="147">
        <v>7351</v>
      </c>
      <c r="AC1979" s="148" t="s">
        <v>2080</v>
      </c>
    </row>
    <row r="1980" spans="26:29" ht="15.75">
      <c r="Z1980" s="14" t="s">
        <v>2394</v>
      </c>
      <c r="AB1980" s="147">
        <v>7352</v>
      </c>
      <c r="AC1980" s="148" t="s">
        <v>1337</v>
      </c>
    </row>
    <row r="1981" spans="26:29" ht="15.75">
      <c r="Z1981" s="14" t="s">
        <v>2395</v>
      </c>
      <c r="AB1981" s="147">
        <v>7353</v>
      </c>
      <c r="AC1981" s="148" t="s">
        <v>1533</v>
      </c>
    </row>
    <row r="1982" spans="26:29" ht="15.75">
      <c r="Z1982" s="14" t="s">
        <v>2396</v>
      </c>
      <c r="AB1982" s="147">
        <v>7354</v>
      </c>
      <c r="AC1982" s="148" t="s">
        <v>3382</v>
      </c>
    </row>
    <row r="1983" spans="26:29" ht="15.75">
      <c r="Z1983" s="14" t="s">
        <v>2397</v>
      </c>
      <c r="AB1983" s="147">
        <v>7355</v>
      </c>
      <c r="AC1983" s="148" t="s">
        <v>2266</v>
      </c>
    </row>
    <row r="1984" spans="26:29" ht="15.75">
      <c r="Z1984" s="14" t="s">
        <v>2398</v>
      </c>
      <c r="AB1984" s="147">
        <v>7356</v>
      </c>
      <c r="AC1984" s="148" t="s">
        <v>1783</v>
      </c>
    </row>
    <row r="1985" spans="26:29" ht="15.75">
      <c r="Z1985" s="14" t="s">
        <v>2399</v>
      </c>
      <c r="AB1985" s="147">
        <v>7357</v>
      </c>
      <c r="AC1985" s="148" t="s">
        <v>1536</v>
      </c>
    </row>
    <row r="1986" spans="26:29" ht="15.75">
      <c r="Z1986" s="14" t="s">
        <v>2400</v>
      </c>
      <c r="AB1986" s="147">
        <v>7361</v>
      </c>
      <c r="AC1986" s="148" t="s">
        <v>1616</v>
      </c>
    </row>
    <row r="1987" spans="26:29" ht="15.75">
      <c r="Z1987" s="14" t="s">
        <v>2401</v>
      </c>
      <c r="AB1987" s="147">
        <v>7362</v>
      </c>
      <c r="AC1987" s="148" t="s">
        <v>3404</v>
      </c>
    </row>
    <row r="1988" spans="26:29" ht="15.75">
      <c r="Z1988" s="14" t="s">
        <v>2402</v>
      </c>
      <c r="AB1988" s="147">
        <v>7362</v>
      </c>
      <c r="AC1988" s="148" t="s">
        <v>1276</v>
      </c>
    </row>
    <row r="1989" spans="26:29" ht="15.75">
      <c r="Z1989" s="14" t="s">
        <v>2403</v>
      </c>
      <c r="AB1989" s="147">
        <v>7362</v>
      </c>
      <c r="AC1989" s="148" t="s">
        <v>3142</v>
      </c>
    </row>
    <row r="1990" spans="26:29" ht="15.75">
      <c r="Z1990" s="14" t="s">
        <v>2404</v>
      </c>
      <c r="AB1990" s="147">
        <v>7370</v>
      </c>
      <c r="AC1990" s="148" t="s">
        <v>2800</v>
      </c>
    </row>
    <row r="1991" spans="26:29" ht="15.75">
      <c r="Z1991" s="14" t="s">
        <v>2405</v>
      </c>
      <c r="AB1991" s="147">
        <v>7370</v>
      </c>
      <c r="AC1991" s="148" t="s">
        <v>1166</v>
      </c>
    </row>
    <row r="1992" spans="26:29" ht="15.75">
      <c r="Z1992" s="14" t="s">
        <v>2406</v>
      </c>
      <c r="AB1992" s="147">
        <v>7370</v>
      </c>
      <c r="AC1992" s="148" t="s">
        <v>2113</v>
      </c>
    </row>
    <row r="1993" spans="26:29" ht="15.75">
      <c r="Z1993" s="14" t="s">
        <v>2407</v>
      </c>
      <c r="AB1993" s="147">
        <v>7370</v>
      </c>
      <c r="AC1993" s="148" t="s">
        <v>2447</v>
      </c>
    </row>
    <row r="1994" spans="26:29" ht="15.75">
      <c r="Z1994" s="14" t="s">
        <v>2408</v>
      </c>
      <c r="AB1994" s="147">
        <v>7370</v>
      </c>
      <c r="AC1994" s="148" t="s">
        <v>2493</v>
      </c>
    </row>
    <row r="1995" spans="26:29" ht="15.75">
      <c r="Z1995" s="14" t="s">
        <v>2409</v>
      </c>
      <c r="AB1995" s="147">
        <v>7370</v>
      </c>
      <c r="AC1995" s="148" t="s">
        <v>3391</v>
      </c>
    </row>
    <row r="1996" spans="26:29" ht="15.75">
      <c r="Z1996" s="14" t="s">
        <v>2410</v>
      </c>
      <c r="AB1996" s="147">
        <v>7370</v>
      </c>
      <c r="AC1996" s="148" t="s">
        <v>3425</v>
      </c>
    </row>
    <row r="1997" spans="26:29" ht="15.75">
      <c r="Z1997" s="14" t="s">
        <v>2411</v>
      </c>
      <c r="AB1997" s="147">
        <v>7381</v>
      </c>
      <c r="AC1997" s="148" t="s">
        <v>1812</v>
      </c>
    </row>
    <row r="1998" spans="26:29" ht="15.75">
      <c r="Z1998" s="14" t="s">
        <v>2412</v>
      </c>
      <c r="AB1998" s="147">
        <v>7381</v>
      </c>
      <c r="AC1998" s="148" t="s">
        <v>235</v>
      </c>
    </row>
    <row r="1999" spans="26:29" ht="15.75">
      <c r="Z1999" s="14" t="s">
        <v>2413</v>
      </c>
      <c r="AB1999" s="147">
        <v>7381</v>
      </c>
      <c r="AC1999" s="148" t="s">
        <v>3154</v>
      </c>
    </row>
    <row r="2000" spans="26:29" ht="15.75">
      <c r="Z2000" s="14" t="s">
        <v>2414</v>
      </c>
      <c r="AB2000" s="147">
        <v>7383</v>
      </c>
      <c r="AC2000" s="148" t="s">
        <v>3267</v>
      </c>
    </row>
    <row r="2001" spans="26:29" ht="15.75">
      <c r="Z2001" s="14" t="s">
        <v>2415</v>
      </c>
      <c r="AB2001" s="147">
        <v>7383</v>
      </c>
      <c r="AC2001" s="148" t="s">
        <v>633</v>
      </c>
    </row>
    <row r="2002" spans="26:29" ht="15.75">
      <c r="Z2002" s="14" t="s">
        <v>2416</v>
      </c>
      <c r="AB2002" s="147">
        <v>7383</v>
      </c>
      <c r="AC2002" s="148" t="s">
        <v>2912</v>
      </c>
    </row>
    <row r="2003" spans="26:29" ht="15.75">
      <c r="Z2003" s="14" t="s">
        <v>2417</v>
      </c>
      <c r="AB2003" s="147">
        <v>7384</v>
      </c>
      <c r="AC2003" s="148" t="s">
        <v>632</v>
      </c>
    </row>
    <row r="2004" spans="26:29" ht="15.75">
      <c r="Z2004" s="14" t="s">
        <v>2418</v>
      </c>
      <c r="AB2004" s="147">
        <v>7385</v>
      </c>
      <c r="AC2004" s="148" t="s">
        <v>1298</v>
      </c>
    </row>
    <row r="2005" spans="26:29" ht="15.75">
      <c r="Z2005" s="14" t="s">
        <v>2419</v>
      </c>
      <c r="AB2005" s="147">
        <v>7386</v>
      </c>
      <c r="AC2005" s="147" t="s">
        <v>1298</v>
      </c>
    </row>
    <row r="2006" spans="26:29" ht="15.75">
      <c r="Z2006" s="14" t="s">
        <v>2420</v>
      </c>
      <c r="AB2006" s="147">
        <v>7391</v>
      </c>
      <c r="AC2006" s="148" t="s">
        <v>2151</v>
      </c>
    </row>
    <row r="2007" spans="26:29" ht="15.75">
      <c r="Z2007" s="14" t="s">
        <v>2421</v>
      </c>
      <c r="AB2007" s="147">
        <v>7391</v>
      </c>
      <c r="AC2007" s="148" t="s">
        <v>1744</v>
      </c>
    </row>
    <row r="2008" spans="26:29" ht="15.75">
      <c r="Z2008" s="14" t="s">
        <v>2422</v>
      </c>
      <c r="AB2008" s="147">
        <v>7391</v>
      </c>
      <c r="AC2008" s="148" t="s">
        <v>1761</v>
      </c>
    </row>
    <row r="2009" spans="26:29" ht="15.75">
      <c r="Z2009" s="14" t="s">
        <v>2423</v>
      </c>
      <c r="AB2009" s="147">
        <v>7393</v>
      </c>
      <c r="AC2009" s="148" t="s">
        <v>538</v>
      </c>
    </row>
    <row r="2010" spans="26:29" ht="15.75">
      <c r="Z2010" s="14" t="s">
        <v>2424</v>
      </c>
      <c r="AB2010" s="147">
        <v>7394</v>
      </c>
      <c r="AC2010" s="148" t="s">
        <v>2010</v>
      </c>
    </row>
    <row r="2011" spans="26:29" ht="15.75">
      <c r="Z2011" s="14" t="s">
        <v>2425</v>
      </c>
      <c r="AB2011" s="147">
        <v>7394</v>
      </c>
      <c r="AC2011" s="148" t="s">
        <v>733</v>
      </c>
    </row>
    <row r="2012" spans="26:29" ht="15.75">
      <c r="Z2012" s="14" t="s">
        <v>2426</v>
      </c>
      <c r="AB2012" s="147">
        <v>7396</v>
      </c>
      <c r="AC2012" s="148" t="s">
        <v>2022</v>
      </c>
    </row>
    <row r="2013" spans="26:29" ht="15.75">
      <c r="Z2013" s="14" t="s">
        <v>2427</v>
      </c>
      <c r="AB2013" s="147">
        <v>7400</v>
      </c>
      <c r="AC2013" s="148" t="s">
        <v>1615</v>
      </c>
    </row>
    <row r="2014" spans="26:29" ht="15.75">
      <c r="Z2014" s="14" t="s">
        <v>2428</v>
      </c>
      <c r="AB2014" s="147">
        <v>7400</v>
      </c>
      <c r="AC2014" s="148" t="s">
        <v>2436</v>
      </c>
    </row>
    <row r="2015" spans="26:29" ht="15.75">
      <c r="Z2015" s="14" t="s">
        <v>2429</v>
      </c>
      <c r="AB2015" s="147">
        <v>7400</v>
      </c>
      <c r="AC2015" s="148" t="s">
        <v>3566</v>
      </c>
    </row>
    <row r="2016" spans="26:29" ht="15.75">
      <c r="Z2016" s="14" t="s">
        <v>2430</v>
      </c>
      <c r="AB2016" s="147">
        <v>7431</v>
      </c>
      <c r="AC2016" s="148" t="s">
        <v>1573</v>
      </c>
    </row>
    <row r="2017" spans="26:29" ht="15.75">
      <c r="Z2017" s="14" t="s">
        <v>2431</v>
      </c>
      <c r="AB2017" s="147">
        <v>7432</v>
      </c>
      <c r="AC2017" s="148" t="s">
        <v>1443</v>
      </c>
    </row>
    <row r="2018" spans="26:29" ht="15.75">
      <c r="Z2018" s="14" t="s">
        <v>2432</v>
      </c>
      <c r="AB2018" s="147">
        <v>7432</v>
      </c>
      <c r="AC2018" s="148" t="s">
        <v>928</v>
      </c>
    </row>
    <row r="2019" spans="26:29" ht="15.75">
      <c r="Z2019" s="14" t="s">
        <v>2433</v>
      </c>
      <c r="AB2019" s="147">
        <v>7434</v>
      </c>
      <c r="AC2019" s="148" t="s">
        <v>2112</v>
      </c>
    </row>
    <row r="2020" spans="26:29" ht="15.75">
      <c r="Z2020" s="14" t="s">
        <v>2434</v>
      </c>
      <c r="AB2020" s="147">
        <v>7435</v>
      </c>
      <c r="AC2020" s="148" t="s">
        <v>2860</v>
      </c>
    </row>
    <row r="2021" spans="26:29" ht="15.75">
      <c r="Z2021" s="14" t="s">
        <v>2435</v>
      </c>
      <c r="AB2021" s="147">
        <v>7436</v>
      </c>
      <c r="AC2021" s="148" t="s">
        <v>3334</v>
      </c>
    </row>
    <row r="2022" spans="26:29" ht="15.75">
      <c r="Z2022" s="14" t="s">
        <v>2436</v>
      </c>
      <c r="AB2022" s="147">
        <v>7439</v>
      </c>
      <c r="AC2022" s="148" t="s">
        <v>737</v>
      </c>
    </row>
    <row r="2023" spans="26:29" ht="15.75">
      <c r="Z2023" s="14" t="s">
        <v>2437</v>
      </c>
      <c r="AB2023" s="147">
        <v>7441</v>
      </c>
      <c r="AC2023" s="148" t="s">
        <v>2006</v>
      </c>
    </row>
    <row r="2024" spans="26:29" ht="15.75">
      <c r="Z2024" s="14" t="s">
        <v>2438</v>
      </c>
      <c r="AB2024" s="147">
        <v>7442</v>
      </c>
      <c r="AC2024" s="148" t="s">
        <v>3388</v>
      </c>
    </row>
    <row r="2025" spans="26:29" ht="15.75">
      <c r="Z2025" s="14" t="s">
        <v>2439</v>
      </c>
      <c r="AB2025" s="147">
        <v>7443</v>
      </c>
      <c r="AC2025" s="148" t="s">
        <v>2857</v>
      </c>
    </row>
    <row r="2026" spans="26:29" ht="15.75">
      <c r="Z2026" s="14" t="s">
        <v>2440</v>
      </c>
      <c r="AB2026" s="147">
        <v>7443</v>
      </c>
      <c r="AC2026" s="148" t="s">
        <v>341</v>
      </c>
    </row>
    <row r="2027" spans="26:29" ht="15.75">
      <c r="Z2027" s="14" t="s">
        <v>2441</v>
      </c>
      <c r="AB2027" s="147">
        <v>7443</v>
      </c>
      <c r="AC2027" s="148" t="s">
        <v>1072</v>
      </c>
    </row>
    <row r="2028" spans="26:29" ht="15.75">
      <c r="Z2028" s="14" t="s">
        <v>2442</v>
      </c>
      <c r="AB2028" s="147">
        <v>7444</v>
      </c>
      <c r="AC2028" s="148" t="s">
        <v>2455</v>
      </c>
    </row>
    <row r="2029" spans="26:29" ht="15.75">
      <c r="Z2029" s="14" t="s">
        <v>2443</v>
      </c>
      <c r="AB2029" s="147">
        <v>7451</v>
      </c>
      <c r="AC2029" s="148" t="s">
        <v>1615</v>
      </c>
    </row>
    <row r="2030" spans="26:29" ht="15.75">
      <c r="Z2030" s="14" t="s">
        <v>2444</v>
      </c>
      <c r="AB2030" s="147">
        <v>7452</v>
      </c>
      <c r="AC2030" s="148" t="s">
        <v>2847</v>
      </c>
    </row>
    <row r="2031" spans="26:29" ht="15.75">
      <c r="Z2031" s="14" t="s">
        <v>2445</v>
      </c>
      <c r="AB2031" s="147">
        <v>7453</v>
      </c>
      <c r="AC2031" s="148" t="s">
        <v>2102</v>
      </c>
    </row>
    <row r="2032" spans="26:29" ht="15.75">
      <c r="Z2032" s="14" t="s">
        <v>2446</v>
      </c>
      <c r="AB2032" s="147">
        <v>7454</v>
      </c>
      <c r="AC2032" s="148" t="s">
        <v>2843</v>
      </c>
    </row>
    <row r="2033" spans="26:29" ht="15.75">
      <c r="Z2033" s="14" t="s">
        <v>2447</v>
      </c>
      <c r="AB2033" s="147">
        <v>7455</v>
      </c>
      <c r="AC2033" s="148" t="s">
        <v>2854</v>
      </c>
    </row>
    <row r="2034" spans="26:29" ht="15.75">
      <c r="Z2034" s="14" t="s">
        <v>2448</v>
      </c>
      <c r="AB2034" s="147">
        <v>7456</v>
      </c>
      <c r="AC2034" s="148" t="s">
        <v>1172</v>
      </c>
    </row>
    <row r="2035" spans="26:29" ht="15.75">
      <c r="Z2035" s="14" t="s">
        <v>2449</v>
      </c>
      <c r="AB2035" s="147">
        <v>7457</v>
      </c>
      <c r="AC2035" s="148" t="s">
        <v>1070</v>
      </c>
    </row>
    <row r="2036" spans="26:29" ht="15.75">
      <c r="Z2036" s="14" t="s">
        <v>2450</v>
      </c>
      <c r="AB2036" s="147">
        <v>7458</v>
      </c>
      <c r="AC2036" s="148" t="s">
        <v>2607</v>
      </c>
    </row>
    <row r="2037" spans="26:29" ht="15.75">
      <c r="Z2037" s="14" t="s">
        <v>2451</v>
      </c>
      <c r="AB2037" s="147">
        <v>7461</v>
      </c>
      <c r="AC2037" s="148" t="s">
        <v>1615</v>
      </c>
    </row>
    <row r="2038" spans="26:29" ht="15.75">
      <c r="Z2038" s="14" t="s">
        <v>2452</v>
      </c>
      <c r="AB2038" s="147">
        <v>7463</v>
      </c>
      <c r="AC2038" s="148" t="s">
        <v>2000</v>
      </c>
    </row>
    <row r="2039" spans="26:29" ht="15.75">
      <c r="Z2039" s="14" t="s">
        <v>2453</v>
      </c>
      <c r="AB2039" s="147">
        <v>7463</v>
      </c>
      <c r="AC2039" s="148" t="s">
        <v>2531</v>
      </c>
    </row>
    <row r="2040" spans="26:29" ht="15.75">
      <c r="Z2040" s="14" t="s">
        <v>2454</v>
      </c>
      <c r="AB2040" s="147">
        <v>7464</v>
      </c>
      <c r="AC2040" s="148" t="s">
        <v>2689</v>
      </c>
    </row>
    <row r="2041" spans="26:29" ht="15.75">
      <c r="Z2041" s="14" t="s">
        <v>2455</v>
      </c>
      <c r="AB2041" s="147">
        <v>7465</v>
      </c>
      <c r="AC2041" s="148" t="s">
        <v>3007</v>
      </c>
    </row>
    <row r="2042" spans="26:29" ht="15.75">
      <c r="Z2042" s="14" t="s">
        <v>2456</v>
      </c>
      <c r="AB2042" s="147">
        <v>7471</v>
      </c>
      <c r="AC2042" s="148" t="s">
        <v>3552</v>
      </c>
    </row>
    <row r="2043" spans="26:29" ht="15.75">
      <c r="Z2043" s="14" t="s">
        <v>2457</v>
      </c>
      <c r="AB2043" s="147">
        <v>7472</v>
      </c>
      <c r="AC2043" s="148" t="s">
        <v>2997</v>
      </c>
    </row>
    <row r="2044" spans="26:29" ht="15.75">
      <c r="Z2044" s="14" t="s">
        <v>2458</v>
      </c>
      <c r="AB2044" s="147">
        <v>7472</v>
      </c>
      <c r="AC2044" s="148" t="s">
        <v>894</v>
      </c>
    </row>
    <row r="2045" spans="26:29" ht="15.75">
      <c r="Z2045" s="14" t="s">
        <v>2459</v>
      </c>
      <c r="AB2045" s="147">
        <v>7473</v>
      </c>
      <c r="AC2045" s="148" t="s">
        <v>1247</v>
      </c>
    </row>
    <row r="2046" spans="26:29" ht="15.75">
      <c r="Z2046" s="14" t="s">
        <v>2460</v>
      </c>
      <c r="AB2046" s="147">
        <v>7473</v>
      </c>
      <c r="AC2046" s="148" t="s">
        <v>1370</v>
      </c>
    </row>
    <row r="2047" spans="26:29" ht="15.75">
      <c r="Z2047" s="14" t="s">
        <v>2461</v>
      </c>
      <c r="AB2047" s="147">
        <v>7473</v>
      </c>
      <c r="AC2047" s="148" t="s">
        <v>1609</v>
      </c>
    </row>
    <row r="2048" spans="26:29" ht="15.75">
      <c r="Z2048" s="14" t="s">
        <v>2462</v>
      </c>
      <c r="AB2048" s="147">
        <v>7474</v>
      </c>
      <c r="AC2048" s="148" t="s">
        <v>2823</v>
      </c>
    </row>
    <row r="2049" spans="26:29" ht="15.75">
      <c r="Z2049" s="14" t="s">
        <v>2463</v>
      </c>
      <c r="AB2049" s="147">
        <v>7474</v>
      </c>
      <c r="AC2049" s="148" t="s">
        <v>3567</v>
      </c>
    </row>
    <row r="2050" spans="26:29" ht="15.75">
      <c r="Z2050" s="14" t="s">
        <v>2464</v>
      </c>
      <c r="AB2050" s="147">
        <v>7475</v>
      </c>
      <c r="AC2050" s="148" t="s">
        <v>800</v>
      </c>
    </row>
    <row r="2051" spans="26:29" ht="15.75">
      <c r="Z2051" s="14" t="s">
        <v>2465</v>
      </c>
      <c r="AB2051" s="147">
        <v>7476</v>
      </c>
      <c r="AC2051" s="148" t="s">
        <v>1617</v>
      </c>
    </row>
    <row r="2052" spans="26:29" ht="15.75">
      <c r="Z2052" s="14" t="s">
        <v>2466</v>
      </c>
      <c r="AB2052" s="147">
        <v>7477</v>
      </c>
      <c r="AC2052" s="148" t="s">
        <v>2994</v>
      </c>
    </row>
    <row r="2053" spans="26:29" ht="15.75">
      <c r="Z2053" s="14" t="s">
        <v>2467</v>
      </c>
      <c r="AB2053" s="147">
        <v>7477</v>
      </c>
      <c r="AC2053" s="148" t="s">
        <v>2533</v>
      </c>
    </row>
    <row r="2054" spans="26:29" ht="15.75">
      <c r="Z2054" s="14" t="s">
        <v>2468</v>
      </c>
      <c r="AB2054" s="147">
        <v>7477</v>
      </c>
      <c r="AC2054" s="148" t="s">
        <v>3055</v>
      </c>
    </row>
    <row r="2055" spans="26:29" ht="15.75">
      <c r="Z2055" s="14" t="s">
        <v>2469</v>
      </c>
      <c r="AB2055" s="147">
        <v>7477</v>
      </c>
      <c r="AC2055" s="148" t="s">
        <v>3565</v>
      </c>
    </row>
    <row r="2056" spans="26:29" ht="15.75">
      <c r="Z2056" s="14" t="s">
        <v>2470</v>
      </c>
      <c r="AB2056" s="147">
        <v>7478</v>
      </c>
      <c r="AC2056" s="148" t="s">
        <v>636</v>
      </c>
    </row>
    <row r="2057" spans="26:29" ht="15.75">
      <c r="Z2057" s="14" t="s">
        <v>2471</v>
      </c>
      <c r="AB2057" s="147">
        <v>7479</v>
      </c>
      <c r="AC2057" s="148" t="s">
        <v>2774</v>
      </c>
    </row>
    <row r="2058" spans="26:29" ht="15.75">
      <c r="Z2058" s="14" t="s">
        <v>2472</v>
      </c>
      <c r="AB2058" s="147">
        <v>7500</v>
      </c>
      <c r="AC2058" s="148" t="s">
        <v>2206</v>
      </c>
    </row>
    <row r="2059" spans="26:29" ht="15.75">
      <c r="Z2059" s="14" t="s">
        <v>2473</v>
      </c>
      <c r="AB2059" s="147">
        <v>7511</v>
      </c>
      <c r="AC2059" s="148" t="s">
        <v>2483</v>
      </c>
    </row>
    <row r="2060" spans="26:29" ht="15.75">
      <c r="Z2060" s="14" t="s">
        <v>2474</v>
      </c>
      <c r="AB2060" s="147">
        <v>7512</v>
      </c>
      <c r="AC2060" s="148" t="s">
        <v>2140</v>
      </c>
    </row>
    <row r="2061" spans="26:29" ht="15.75">
      <c r="Z2061" s="14" t="s">
        <v>2475</v>
      </c>
      <c r="AB2061" s="147">
        <v>7513</v>
      </c>
      <c r="AC2061" s="148" t="s">
        <v>2724</v>
      </c>
    </row>
    <row r="2062" spans="26:29" ht="15.75">
      <c r="Z2062" s="14" t="s">
        <v>2476</v>
      </c>
      <c r="AB2062" s="147">
        <v>7514</v>
      </c>
      <c r="AC2062" s="148" t="s">
        <v>3123</v>
      </c>
    </row>
    <row r="2063" spans="26:29" ht="15.75">
      <c r="Z2063" s="14" t="s">
        <v>2477</v>
      </c>
      <c r="AB2063" s="147">
        <v>7515</v>
      </c>
      <c r="AC2063" s="148" t="s">
        <v>2866</v>
      </c>
    </row>
    <row r="2064" spans="26:29" ht="15.75">
      <c r="Z2064" s="14" t="s">
        <v>2478</v>
      </c>
      <c r="AB2064" s="147">
        <v>7516</v>
      </c>
      <c r="AC2064" s="148" t="s">
        <v>700</v>
      </c>
    </row>
    <row r="2065" spans="26:29" ht="15.75">
      <c r="Z2065" s="14" t="s">
        <v>2479</v>
      </c>
      <c r="AB2065" s="147">
        <v>7517</v>
      </c>
      <c r="AC2065" s="148" t="s">
        <v>760</v>
      </c>
    </row>
    <row r="2066" spans="26:29" ht="15.75">
      <c r="Z2066" s="14" t="s">
        <v>2480</v>
      </c>
      <c r="AB2066" s="147">
        <v>7521</v>
      </c>
      <c r="AC2066" s="148" t="s">
        <v>1612</v>
      </c>
    </row>
    <row r="2067" spans="26:29" ht="15.75">
      <c r="Z2067" s="14" t="s">
        <v>2481</v>
      </c>
      <c r="AB2067" s="147">
        <v>7522</v>
      </c>
      <c r="AC2067" s="148" t="s">
        <v>1614</v>
      </c>
    </row>
    <row r="2068" spans="26:29" ht="15.75">
      <c r="Z2068" s="14" t="s">
        <v>2482</v>
      </c>
      <c r="AB2068" s="147">
        <v>7523</v>
      </c>
      <c r="AC2068" s="148" t="s">
        <v>1608</v>
      </c>
    </row>
    <row r="2069" spans="26:29" ht="15.75">
      <c r="Z2069" s="14" t="s">
        <v>2483</v>
      </c>
      <c r="AB2069" s="147">
        <v>7523</v>
      </c>
      <c r="AC2069" s="148" t="s">
        <v>1733</v>
      </c>
    </row>
    <row r="2070" spans="26:29" ht="15.75">
      <c r="Z2070" s="14" t="s">
        <v>2484</v>
      </c>
      <c r="AB2070" s="147">
        <v>7524</v>
      </c>
      <c r="AC2070" s="148" t="s">
        <v>1771</v>
      </c>
    </row>
    <row r="2071" spans="26:29" ht="15.75">
      <c r="Z2071" s="14" t="s">
        <v>2485</v>
      </c>
      <c r="AB2071" s="147">
        <v>7525</v>
      </c>
      <c r="AC2071" s="148" t="s">
        <v>1541</v>
      </c>
    </row>
    <row r="2072" spans="26:29" ht="15.75">
      <c r="Z2072" s="14" t="s">
        <v>2486</v>
      </c>
      <c r="AB2072" s="147">
        <v>7526</v>
      </c>
      <c r="AC2072" s="148" t="s">
        <v>940</v>
      </c>
    </row>
    <row r="2073" spans="26:29" ht="15.75">
      <c r="Z2073" s="14" t="s">
        <v>2487</v>
      </c>
      <c r="AB2073" s="147">
        <v>7527</v>
      </c>
      <c r="AC2073" s="148" t="s">
        <v>1286</v>
      </c>
    </row>
    <row r="2074" spans="26:29" ht="15.75">
      <c r="Z2074" s="14" t="s">
        <v>2488</v>
      </c>
      <c r="AB2074" s="147">
        <v>7527</v>
      </c>
      <c r="AC2074" s="148" t="s">
        <v>2723</v>
      </c>
    </row>
    <row r="2075" spans="26:29" ht="15.75">
      <c r="Z2075" s="14" t="s">
        <v>2489</v>
      </c>
      <c r="AB2075" s="147">
        <v>7530</v>
      </c>
      <c r="AC2075" s="148" t="s">
        <v>1578</v>
      </c>
    </row>
    <row r="2076" spans="26:29" ht="15.75">
      <c r="Z2076" s="14" t="s">
        <v>2490</v>
      </c>
      <c r="AB2076" s="147">
        <v>7530</v>
      </c>
      <c r="AC2076" s="148" t="s">
        <v>1861</v>
      </c>
    </row>
    <row r="2077" spans="26:29" ht="15.75">
      <c r="Z2077" s="14" t="s">
        <v>2491</v>
      </c>
      <c r="AB2077" s="147">
        <v>7532</v>
      </c>
      <c r="AC2077" s="148" t="s">
        <v>1420</v>
      </c>
    </row>
    <row r="2078" spans="26:29" ht="15.75">
      <c r="Z2078" s="14" t="s">
        <v>2492</v>
      </c>
      <c r="AB2078" s="147">
        <v>7533</v>
      </c>
      <c r="AC2078" s="148" t="s">
        <v>1396</v>
      </c>
    </row>
    <row r="2079" spans="26:29" ht="15.75">
      <c r="Z2079" s="14" t="s">
        <v>2493</v>
      </c>
      <c r="AB2079" s="147">
        <v>7533</v>
      </c>
      <c r="AC2079" s="148" t="s">
        <v>3471</v>
      </c>
    </row>
    <row r="2080" spans="26:29" ht="15.75">
      <c r="Z2080" s="14" t="s">
        <v>2494</v>
      </c>
      <c r="AB2080" s="147">
        <v>7535</v>
      </c>
      <c r="AC2080" s="148" t="s">
        <v>1922</v>
      </c>
    </row>
    <row r="2081" spans="26:29" ht="15.75">
      <c r="Z2081" s="14" t="s">
        <v>2495</v>
      </c>
      <c r="AB2081" s="147">
        <v>7536</v>
      </c>
      <c r="AC2081" s="148" t="s">
        <v>2535</v>
      </c>
    </row>
    <row r="2082" spans="26:29" ht="15.75">
      <c r="Z2082" s="14" t="s">
        <v>2496</v>
      </c>
      <c r="AB2082" s="147">
        <v>7537</v>
      </c>
      <c r="AC2082" s="148" t="s">
        <v>1468</v>
      </c>
    </row>
    <row r="2083" spans="26:29" ht="15.75">
      <c r="Z2083" s="14" t="s">
        <v>2497</v>
      </c>
      <c r="AB2083" s="147">
        <v>7538</v>
      </c>
      <c r="AC2083" s="148" t="s">
        <v>1591</v>
      </c>
    </row>
    <row r="2084" spans="26:29" ht="15.75">
      <c r="Z2084" s="14" t="s">
        <v>2498</v>
      </c>
      <c r="AB2084" s="147">
        <v>7539</v>
      </c>
      <c r="AC2084" s="148" t="s">
        <v>3087</v>
      </c>
    </row>
    <row r="2085" spans="26:29" ht="15.75">
      <c r="Z2085" s="14" t="s">
        <v>2499</v>
      </c>
      <c r="AB2085" s="147">
        <v>7541</v>
      </c>
      <c r="AC2085" s="148" t="s">
        <v>1913</v>
      </c>
    </row>
    <row r="2086" spans="26:29" ht="15.75">
      <c r="Z2086" s="14" t="s">
        <v>2500</v>
      </c>
      <c r="AB2086" s="147">
        <v>7542</v>
      </c>
      <c r="AC2086" s="148" t="s">
        <v>1738</v>
      </c>
    </row>
    <row r="2087" spans="26:29" ht="15.75">
      <c r="Z2087" s="14" t="s">
        <v>2501</v>
      </c>
      <c r="AB2087" s="147">
        <v>7543</v>
      </c>
      <c r="AC2087" s="148" t="s">
        <v>675</v>
      </c>
    </row>
    <row r="2088" spans="26:29" ht="15.75">
      <c r="Z2088" s="14" t="s">
        <v>2502</v>
      </c>
      <c r="AB2088" s="147">
        <v>7544</v>
      </c>
      <c r="AC2088" s="148" t="s">
        <v>2907</v>
      </c>
    </row>
    <row r="2089" spans="26:29" ht="15.75">
      <c r="Z2089" s="14" t="s">
        <v>2503</v>
      </c>
      <c r="AB2089" s="147">
        <v>7545</v>
      </c>
      <c r="AC2089" s="148" t="s">
        <v>2252</v>
      </c>
    </row>
    <row r="2090" spans="26:29" ht="15.75">
      <c r="Z2090" s="14" t="s">
        <v>2504</v>
      </c>
      <c r="AB2090" s="147">
        <v>7551</v>
      </c>
      <c r="AC2090" s="148" t="s">
        <v>1920</v>
      </c>
    </row>
    <row r="2091" spans="26:29" ht="15.75">
      <c r="Z2091" s="14" t="s">
        <v>2505</v>
      </c>
      <c r="AB2091" s="147">
        <v>7552</v>
      </c>
      <c r="AC2091" s="148" t="s">
        <v>2722</v>
      </c>
    </row>
    <row r="2092" spans="26:29" ht="15.75">
      <c r="Z2092" s="14" t="s">
        <v>2506</v>
      </c>
      <c r="AB2092" s="147">
        <v>7553</v>
      </c>
      <c r="AC2092" s="148" t="s">
        <v>1307</v>
      </c>
    </row>
    <row r="2093" spans="26:29" ht="15.75">
      <c r="Z2093" s="14" t="s">
        <v>2507</v>
      </c>
      <c r="AB2093" s="147">
        <v>7555</v>
      </c>
      <c r="AC2093" s="148" t="s">
        <v>922</v>
      </c>
    </row>
    <row r="2094" spans="26:29" ht="15.75">
      <c r="Z2094" s="14" t="s">
        <v>2508</v>
      </c>
      <c r="AB2094" s="147">
        <v>7556</v>
      </c>
      <c r="AC2094" s="148" t="s">
        <v>2725</v>
      </c>
    </row>
    <row r="2095" spans="26:29" ht="15.75">
      <c r="Z2095" s="14" t="s">
        <v>2509</v>
      </c>
      <c r="AB2095" s="147">
        <v>7557</v>
      </c>
      <c r="AC2095" s="148" t="s">
        <v>635</v>
      </c>
    </row>
    <row r="2096" spans="26:29" ht="15.75">
      <c r="Z2096" s="14" t="s">
        <v>2510</v>
      </c>
      <c r="AB2096" s="147">
        <v>7561</v>
      </c>
      <c r="AC2096" s="148" t="s">
        <v>2208</v>
      </c>
    </row>
    <row r="2097" spans="26:29" ht="15.75">
      <c r="Z2097" s="14" t="s">
        <v>2511</v>
      </c>
      <c r="AB2097" s="147">
        <v>7561</v>
      </c>
      <c r="AC2097" s="148" t="s">
        <v>2499</v>
      </c>
    </row>
    <row r="2098" spans="26:29" ht="15.75">
      <c r="Z2098" s="14" t="s">
        <v>2512</v>
      </c>
      <c r="AB2098" s="147">
        <v>7562</v>
      </c>
      <c r="AC2098" s="148" t="s">
        <v>2807</v>
      </c>
    </row>
    <row r="2099" spans="26:29" ht="15.75">
      <c r="Z2099" s="14" t="s">
        <v>2513</v>
      </c>
      <c r="AB2099" s="147">
        <v>7563</v>
      </c>
      <c r="AC2099" s="148" t="s">
        <v>2864</v>
      </c>
    </row>
    <row r="2100" spans="26:29" ht="15.75">
      <c r="Z2100" s="14" t="s">
        <v>2514</v>
      </c>
      <c r="AB2100" s="147">
        <v>7564</v>
      </c>
      <c r="AC2100" s="148" t="s">
        <v>1644</v>
      </c>
    </row>
    <row r="2101" spans="26:29" ht="15.75">
      <c r="Z2101" s="14" t="s">
        <v>2515</v>
      </c>
      <c r="AB2101" s="147">
        <v>7570</v>
      </c>
      <c r="AC2101" s="148" t="s">
        <v>635</v>
      </c>
    </row>
    <row r="2102" spans="26:29" ht="15.75">
      <c r="Z2102" s="14" t="s">
        <v>2516</v>
      </c>
      <c r="AB2102" s="147">
        <v>7582</v>
      </c>
      <c r="AC2102" s="148" t="s">
        <v>1835</v>
      </c>
    </row>
    <row r="2103" spans="26:29" ht="15.75">
      <c r="Z2103" s="14" t="s">
        <v>2517</v>
      </c>
      <c r="AB2103" s="147">
        <v>7582</v>
      </c>
      <c r="AC2103" s="148" t="s">
        <v>2568</v>
      </c>
    </row>
    <row r="2104" spans="26:29" ht="15.75">
      <c r="Z2104" s="14" t="s">
        <v>2518</v>
      </c>
      <c r="AB2104" s="147">
        <v>7584</v>
      </c>
      <c r="AC2104" s="148" t="s">
        <v>496</v>
      </c>
    </row>
    <row r="2105" spans="26:29" ht="15.75">
      <c r="Z2105" s="14" t="s">
        <v>2519</v>
      </c>
      <c r="AB2105" s="147">
        <v>7584</v>
      </c>
      <c r="AC2105" s="148" t="s">
        <v>2726</v>
      </c>
    </row>
    <row r="2106" spans="26:29" ht="15.75">
      <c r="Z2106" s="14" t="s">
        <v>2520</v>
      </c>
      <c r="AB2106" s="147">
        <v>7584</v>
      </c>
      <c r="AC2106" s="148" t="s">
        <v>2846</v>
      </c>
    </row>
    <row r="2107" spans="26:29" ht="15.75">
      <c r="Z2107" s="14" t="s">
        <v>2521</v>
      </c>
      <c r="AB2107" s="147">
        <v>7585</v>
      </c>
      <c r="AC2107" s="148" t="s">
        <v>1388</v>
      </c>
    </row>
    <row r="2108" spans="26:29" ht="15.75">
      <c r="Z2108" s="14" t="s">
        <v>2522</v>
      </c>
      <c r="AB2108" s="147">
        <v>7585</v>
      </c>
      <c r="AC2108" s="148" t="s">
        <v>537</v>
      </c>
    </row>
    <row r="2109" spans="26:29" ht="15.75">
      <c r="Z2109" s="14" t="s">
        <v>2523</v>
      </c>
      <c r="AB2109" s="147">
        <v>7586</v>
      </c>
      <c r="AC2109" s="148" t="s">
        <v>761</v>
      </c>
    </row>
    <row r="2110" spans="26:29" ht="15.75">
      <c r="Z2110" s="14" t="s">
        <v>2524</v>
      </c>
      <c r="AB2110" s="147">
        <v>7587</v>
      </c>
      <c r="AC2110" s="148" t="s">
        <v>1428</v>
      </c>
    </row>
    <row r="2111" spans="26:29" ht="15.75">
      <c r="Z2111" s="14" t="s">
        <v>2525</v>
      </c>
      <c r="AB2111" s="147">
        <v>7588</v>
      </c>
      <c r="AC2111" s="148" t="s">
        <v>3479</v>
      </c>
    </row>
    <row r="2112" spans="26:29" ht="15.75">
      <c r="Z2112" s="14" t="s">
        <v>2526</v>
      </c>
      <c r="AB2112" s="147">
        <v>7589</v>
      </c>
      <c r="AC2112" s="148" t="s">
        <v>672</v>
      </c>
    </row>
    <row r="2113" spans="26:29" ht="15.75">
      <c r="Z2113" s="14" t="s">
        <v>2527</v>
      </c>
      <c r="AB2113" s="147">
        <v>7600</v>
      </c>
      <c r="AC2113" s="148" t="s">
        <v>4017</v>
      </c>
    </row>
    <row r="2114" spans="26:29" ht="15.75">
      <c r="Z2114" s="14" t="s">
        <v>2528</v>
      </c>
      <c r="AB2114" s="140">
        <v>7621</v>
      </c>
      <c r="AC2114" s="139" t="s">
        <v>2544</v>
      </c>
    </row>
    <row r="2115" spans="26:29" ht="15.75">
      <c r="Z2115" s="14" t="s">
        <v>2529</v>
      </c>
      <c r="AB2115" s="140">
        <v>7622</v>
      </c>
      <c r="AC2115" s="139" t="s">
        <v>2544</v>
      </c>
    </row>
    <row r="2116" spans="26:29" ht="15.75">
      <c r="Z2116" s="14" t="s">
        <v>2530</v>
      </c>
      <c r="AB2116" s="140">
        <v>7623</v>
      </c>
      <c r="AC2116" s="139" t="s">
        <v>2544</v>
      </c>
    </row>
    <row r="2117" spans="26:29" ht="15.75">
      <c r="Z2117" s="14" t="s">
        <v>2531</v>
      </c>
      <c r="AB2117" s="140">
        <v>7624</v>
      </c>
      <c r="AC2117" s="139" t="s">
        <v>2544</v>
      </c>
    </row>
    <row r="2118" spans="26:29" ht="15.75">
      <c r="Z2118" s="14" t="s">
        <v>2532</v>
      </c>
      <c r="AB2118" s="140">
        <v>7625</v>
      </c>
      <c r="AC2118" s="139" t="s">
        <v>2544</v>
      </c>
    </row>
    <row r="2119" spans="26:29" ht="15.75">
      <c r="Z2119" s="14" t="s">
        <v>2533</v>
      </c>
      <c r="AB2119" s="140">
        <v>7626</v>
      </c>
      <c r="AC2119" s="139" t="s">
        <v>2544</v>
      </c>
    </row>
    <row r="2120" spans="26:29" ht="15.75">
      <c r="Z2120" s="14" t="s">
        <v>2534</v>
      </c>
      <c r="AB2120" s="140">
        <v>7627</v>
      </c>
      <c r="AC2120" s="139" t="s">
        <v>2544</v>
      </c>
    </row>
    <row r="2121" spans="26:29" ht="15.75">
      <c r="Z2121" s="14" t="s">
        <v>2535</v>
      </c>
      <c r="AB2121" s="140">
        <v>7628</v>
      </c>
      <c r="AC2121" s="139" t="s">
        <v>2544</v>
      </c>
    </row>
    <row r="2122" spans="26:29" ht="15.75">
      <c r="Z2122" s="14" t="s">
        <v>2536</v>
      </c>
      <c r="AB2122" s="140">
        <v>7629</v>
      </c>
      <c r="AC2122" s="139" t="s">
        <v>2544</v>
      </c>
    </row>
    <row r="2123" spans="26:29" ht="15.75">
      <c r="Z2123" s="14" t="s">
        <v>2537</v>
      </c>
      <c r="AB2123" s="140">
        <v>7630</v>
      </c>
      <c r="AC2123" s="139" t="s">
        <v>2544</v>
      </c>
    </row>
    <row r="2124" spans="26:29" ht="15.75">
      <c r="Z2124" s="14" t="s">
        <v>2538</v>
      </c>
      <c r="AB2124" s="140">
        <v>7631</v>
      </c>
      <c r="AC2124" s="139" t="s">
        <v>2544</v>
      </c>
    </row>
    <row r="2125" spans="26:29" ht="15.75">
      <c r="Z2125" s="14" t="s">
        <v>2539</v>
      </c>
      <c r="AB2125" s="140">
        <v>7632</v>
      </c>
      <c r="AC2125" s="139" t="s">
        <v>2544</v>
      </c>
    </row>
    <row r="2126" spans="26:29" ht="15.75">
      <c r="Z2126" s="14" t="s">
        <v>2540</v>
      </c>
      <c r="AB2126" s="140">
        <v>7633</v>
      </c>
      <c r="AC2126" s="139" t="s">
        <v>2544</v>
      </c>
    </row>
    <row r="2127" spans="26:29" ht="15.75">
      <c r="Z2127" s="14" t="s">
        <v>2541</v>
      </c>
      <c r="AB2127" s="144">
        <v>7634</v>
      </c>
      <c r="AC2127" s="139" t="s">
        <v>2544</v>
      </c>
    </row>
    <row r="2128" spans="26:29" ht="15.75">
      <c r="Z2128" s="14" t="s">
        <v>2542</v>
      </c>
      <c r="AB2128" s="140">
        <v>7635</v>
      </c>
      <c r="AC2128" s="139" t="s">
        <v>2544</v>
      </c>
    </row>
    <row r="2129" spans="26:29" ht="15.75">
      <c r="Z2129" s="14" t="s">
        <v>2543</v>
      </c>
      <c r="AB2129" s="144">
        <v>7636</v>
      </c>
      <c r="AC2129" s="139" t="s">
        <v>2544</v>
      </c>
    </row>
    <row r="2130" spans="26:29" ht="15.75">
      <c r="Z2130" s="14" t="s">
        <v>2544</v>
      </c>
      <c r="AB2130" s="140">
        <v>7639</v>
      </c>
      <c r="AC2130" s="139" t="s">
        <v>2544</v>
      </c>
    </row>
    <row r="2131" spans="26:29" ht="15.75">
      <c r="Z2131" s="14" t="s">
        <v>2545</v>
      </c>
      <c r="AB2131" s="147">
        <v>7639</v>
      </c>
      <c r="AC2131" s="148" t="s">
        <v>1860</v>
      </c>
    </row>
    <row r="2132" spans="26:29" ht="15.75">
      <c r="Z2132" s="14" t="s">
        <v>2546</v>
      </c>
      <c r="AB2132" s="147">
        <v>7661</v>
      </c>
      <c r="AC2132" s="148" t="s">
        <v>1132</v>
      </c>
    </row>
    <row r="2133" spans="26:29" ht="15.75">
      <c r="Z2133" s="14" t="s">
        <v>2547</v>
      </c>
      <c r="AB2133" s="147">
        <v>7661</v>
      </c>
      <c r="AC2133" s="148" t="s">
        <v>1647</v>
      </c>
    </row>
    <row r="2134" spans="26:29" ht="15.75">
      <c r="Z2134" s="14" t="s">
        <v>2548</v>
      </c>
      <c r="AB2134" s="147">
        <v>7661</v>
      </c>
      <c r="AC2134" s="148" t="s">
        <v>1662</v>
      </c>
    </row>
    <row r="2135" spans="26:29" ht="15.75">
      <c r="Z2135" s="14" t="s">
        <v>2549</v>
      </c>
      <c r="AB2135" s="147">
        <v>7661</v>
      </c>
      <c r="AC2135" s="148" t="s">
        <v>2987</v>
      </c>
    </row>
    <row r="2136" spans="26:29" ht="15.75">
      <c r="Z2136" s="14" t="s">
        <v>2550</v>
      </c>
      <c r="AB2136" s="147">
        <v>7663</v>
      </c>
      <c r="AC2136" s="148" t="s">
        <v>2047</v>
      </c>
    </row>
    <row r="2137" spans="26:29" ht="15.75">
      <c r="Z2137" s="14" t="s">
        <v>2551</v>
      </c>
      <c r="AB2137" s="147">
        <v>7664</v>
      </c>
      <c r="AC2137" s="148" t="s">
        <v>696</v>
      </c>
    </row>
    <row r="2138" spans="26:29" ht="15.75">
      <c r="Z2138" s="14" t="s">
        <v>2552</v>
      </c>
      <c r="AB2138" s="147">
        <v>7664</v>
      </c>
      <c r="AC2138" s="148" t="s">
        <v>2560</v>
      </c>
    </row>
    <row r="2139" spans="26:29" ht="15.75">
      <c r="Z2139" s="14" t="s">
        <v>2553</v>
      </c>
      <c r="AB2139" s="147">
        <v>7664</v>
      </c>
      <c r="AC2139" s="148" t="s">
        <v>3049</v>
      </c>
    </row>
    <row r="2140" spans="26:29" ht="15.75">
      <c r="Z2140" s="14" t="s">
        <v>2554</v>
      </c>
      <c r="AB2140" s="147">
        <v>7666</v>
      </c>
      <c r="AC2140" s="148" t="s">
        <v>2604</v>
      </c>
    </row>
    <row r="2141" spans="26:29" ht="15.75">
      <c r="Z2141" s="14" t="s">
        <v>2555</v>
      </c>
      <c r="AB2141" s="140">
        <v>7668</v>
      </c>
      <c r="AC2141" s="139" t="s">
        <v>2544</v>
      </c>
    </row>
    <row r="2142" spans="26:29" ht="15.75">
      <c r="Z2142" s="14" t="s">
        <v>2556</v>
      </c>
      <c r="AB2142" s="147">
        <v>7668</v>
      </c>
      <c r="AC2142" s="148" t="s">
        <v>1713</v>
      </c>
    </row>
    <row r="2143" spans="26:29" ht="15.75">
      <c r="Z2143" s="14" t="s">
        <v>2557</v>
      </c>
      <c r="AB2143" s="147">
        <v>7668</v>
      </c>
      <c r="AC2143" s="148" t="s">
        <v>1320</v>
      </c>
    </row>
    <row r="2144" spans="26:29" ht="15.75">
      <c r="Z2144" s="14" t="s">
        <v>2558</v>
      </c>
      <c r="AB2144" s="147">
        <v>7671</v>
      </c>
      <c r="AC2144" s="148" t="s">
        <v>712</v>
      </c>
    </row>
    <row r="2145" spans="26:29" ht="15.75">
      <c r="Z2145" s="14" t="s">
        <v>2559</v>
      </c>
      <c r="AB2145" s="147">
        <v>7671</v>
      </c>
      <c r="AC2145" s="148" t="s">
        <v>449</v>
      </c>
    </row>
    <row r="2146" spans="26:29" ht="15.75">
      <c r="Z2146" s="14" t="s">
        <v>2560</v>
      </c>
      <c r="AB2146" s="147">
        <v>7671</v>
      </c>
      <c r="AC2146" s="148" t="s">
        <v>3554</v>
      </c>
    </row>
    <row r="2147" spans="26:29" ht="15.75">
      <c r="Z2147" s="14" t="s">
        <v>2561</v>
      </c>
      <c r="AB2147" s="147">
        <v>7672</v>
      </c>
      <c r="AC2147" s="148" t="s">
        <v>730</v>
      </c>
    </row>
    <row r="2148" spans="26:29" ht="15.75">
      <c r="Z2148" s="14" t="s">
        <v>2562</v>
      </c>
      <c r="AB2148" s="147">
        <v>7673</v>
      </c>
      <c r="AC2148" s="148" t="s">
        <v>1889</v>
      </c>
    </row>
    <row r="2149" spans="26:29" ht="15.75">
      <c r="Z2149" s="14" t="s">
        <v>2563</v>
      </c>
      <c r="AB2149" s="147">
        <v>7673</v>
      </c>
      <c r="AC2149" s="148" t="s">
        <v>901</v>
      </c>
    </row>
    <row r="2150" spans="26:29" ht="15.75">
      <c r="Z2150" s="14" t="s">
        <v>2564</v>
      </c>
      <c r="AB2150" s="147">
        <v>7675</v>
      </c>
      <c r="AC2150" s="148" t="s">
        <v>540</v>
      </c>
    </row>
    <row r="2151" spans="26:29" ht="15.75">
      <c r="Z2151" s="14" t="s">
        <v>2565</v>
      </c>
      <c r="AB2151" s="147">
        <v>7675</v>
      </c>
      <c r="AC2151" s="148" t="s">
        <v>1890</v>
      </c>
    </row>
    <row r="2152" spans="26:29" ht="15.75">
      <c r="Z2152" s="14" t="s">
        <v>2566</v>
      </c>
      <c r="AB2152" s="147">
        <v>7677</v>
      </c>
      <c r="AC2152" s="148" t="s">
        <v>2440</v>
      </c>
    </row>
    <row r="2153" spans="26:29" ht="15.75">
      <c r="Z2153" s="14" t="s">
        <v>2567</v>
      </c>
      <c r="AB2153" s="147">
        <v>7678</v>
      </c>
      <c r="AC2153" s="148" t="s">
        <v>107</v>
      </c>
    </row>
    <row r="2154" spans="26:29" ht="15.75">
      <c r="Z2154" s="14" t="s">
        <v>2568</v>
      </c>
      <c r="AB2154" s="147">
        <v>7678</v>
      </c>
      <c r="AC2154" s="148" t="s">
        <v>1490</v>
      </c>
    </row>
    <row r="2155" spans="26:29" ht="15.75">
      <c r="Z2155" s="14" t="s">
        <v>2569</v>
      </c>
      <c r="AB2155" s="147">
        <v>7678</v>
      </c>
      <c r="AC2155" s="148" t="s">
        <v>1853</v>
      </c>
    </row>
    <row r="2156" spans="26:29" ht="15.75">
      <c r="Z2156" s="14" t="s">
        <v>2570</v>
      </c>
      <c r="AB2156" s="147">
        <v>7681</v>
      </c>
      <c r="AC2156" s="148" t="s">
        <v>1444</v>
      </c>
    </row>
    <row r="2157" spans="26:29" ht="15.75">
      <c r="Z2157" s="14" t="s">
        <v>2571</v>
      </c>
      <c r="AB2157" s="147">
        <v>7681</v>
      </c>
      <c r="AC2157" s="148" t="s">
        <v>2421</v>
      </c>
    </row>
    <row r="2158" spans="26:29" ht="15.75">
      <c r="Z2158" s="14" t="s">
        <v>2572</v>
      </c>
      <c r="AB2158" s="147">
        <v>7681</v>
      </c>
      <c r="AC2158" s="148" t="s">
        <v>3015</v>
      </c>
    </row>
    <row r="2159" spans="26:29" ht="15.75">
      <c r="Z2159" s="14" t="s">
        <v>2573</v>
      </c>
      <c r="AB2159" s="147">
        <v>7682</v>
      </c>
      <c r="AC2159" s="148" t="s">
        <v>819</v>
      </c>
    </row>
    <row r="2160" spans="26:29" ht="15.75">
      <c r="Z2160" s="14" t="s">
        <v>2574</v>
      </c>
      <c r="AB2160" s="147">
        <v>7683</v>
      </c>
      <c r="AC2160" s="148" t="s">
        <v>1417</v>
      </c>
    </row>
    <row r="2161" spans="26:29" ht="15.75">
      <c r="Z2161" s="14" t="s">
        <v>2575</v>
      </c>
      <c r="AB2161" s="147">
        <v>7683</v>
      </c>
      <c r="AC2161" s="148" t="s">
        <v>893</v>
      </c>
    </row>
    <row r="2162" spans="26:29" ht="15.75">
      <c r="Z2162" s="14" t="s">
        <v>2576</v>
      </c>
      <c r="AB2162" s="147">
        <v>7683</v>
      </c>
      <c r="AC2162" s="148" t="s">
        <v>989</v>
      </c>
    </row>
    <row r="2163" spans="26:29" ht="15.75">
      <c r="Z2163" s="14" t="s">
        <v>2577</v>
      </c>
      <c r="AB2163" s="140">
        <v>7691</v>
      </c>
      <c r="AC2163" s="139" t="s">
        <v>2544</v>
      </c>
    </row>
    <row r="2164" spans="26:29" ht="15.75">
      <c r="Z2164" s="14" t="s">
        <v>2578</v>
      </c>
      <c r="AB2164" s="140">
        <v>7693</v>
      </c>
      <c r="AC2164" s="139" t="s">
        <v>2544</v>
      </c>
    </row>
    <row r="2165" spans="26:29" ht="15.75">
      <c r="Z2165" s="14" t="s">
        <v>2579</v>
      </c>
      <c r="AB2165" s="147">
        <v>7694</v>
      </c>
      <c r="AC2165" s="148" t="s">
        <v>1478</v>
      </c>
    </row>
    <row r="2166" spans="26:29" ht="15.75">
      <c r="Z2166" s="14" t="s">
        <v>2580</v>
      </c>
      <c r="AB2166" s="147">
        <v>7695</v>
      </c>
      <c r="AC2166" s="148" t="s">
        <v>2081</v>
      </c>
    </row>
    <row r="2167" spans="26:29" ht="15.75">
      <c r="Z2167" s="14" t="s">
        <v>2581</v>
      </c>
      <c r="AB2167" s="147">
        <v>7695</v>
      </c>
      <c r="AC2167" s="148" t="s">
        <v>2410</v>
      </c>
    </row>
    <row r="2168" spans="26:29" ht="15.75">
      <c r="Z2168" s="14" t="s">
        <v>2582</v>
      </c>
      <c r="AB2168" s="147">
        <v>7695</v>
      </c>
      <c r="AC2168" s="148" t="s">
        <v>2415</v>
      </c>
    </row>
    <row r="2169" spans="26:29" ht="15.75">
      <c r="Z2169" s="14" t="s">
        <v>2583</v>
      </c>
      <c r="AB2169" s="147">
        <v>7696</v>
      </c>
      <c r="AC2169" s="148" t="s">
        <v>1451</v>
      </c>
    </row>
    <row r="2170" spans="26:29" ht="15.75">
      <c r="Z2170" s="14" t="s">
        <v>2584</v>
      </c>
      <c r="AB2170" s="147">
        <v>7700</v>
      </c>
      <c r="AC2170" s="148" t="s">
        <v>2162</v>
      </c>
    </row>
    <row r="2171" spans="26:29" ht="15.75">
      <c r="Z2171" s="14" t="s">
        <v>2585</v>
      </c>
      <c r="AB2171" s="147">
        <v>7711</v>
      </c>
      <c r="AC2171" s="148" t="s">
        <v>626</v>
      </c>
    </row>
    <row r="2172" spans="26:29" ht="15.75">
      <c r="Z2172" s="14" t="s">
        <v>2586</v>
      </c>
      <c r="AB2172" s="147">
        <v>7712</v>
      </c>
      <c r="AC2172" s="148" t="s">
        <v>1052</v>
      </c>
    </row>
    <row r="2173" spans="26:29" ht="15.75">
      <c r="Z2173" s="14" t="s">
        <v>2587</v>
      </c>
      <c r="AB2173" s="147">
        <v>7714</v>
      </c>
      <c r="AC2173" s="147" t="s">
        <v>2162</v>
      </c>
    </row>
    <row r="2174" spans="26:29" ht="15.75">
      <c r="Z2174" s="14" t="s">
        <v>2588</v>
      </c>
      <c r="AB2174" s="147">
        <v>7715</v>
      </c>
      <c r="AC2174" s="147" t="s">
        <v>2162</v>
      </c>
    </row>
    <row r="2175" spans="26:29" ht="15.75">
      <c r="Z2175" s="14" t="s">
        <v>2589</v>
      </c>
      <c r="AB2175" s="147">
        <v>7716</v>
      </c>
      <c r="AC2175" s="148" t="s">
        <v>1469</v>
      </c>
    </row>
    <row r="2176" spans="26:29" ht="15.75">
      <c r="Z2176" s="14" t="s">
        <v>2590</v>
      </c>
      <c r="AB2176" s="147">
        <v>7717</v>
      </c>
      <c r="AC2176" s="148" t="s">
        <v>1864</v>
      </c>
    </row>
    <row r="2177" spans="26:29" ht="15.75">
      <c r="Z2177" s="14" t="s">
        <v>2591</v>
      </c>
      <c r="AB2177" s="147">
        <v>7718</v>
      </c>
      <c r="AC2177" s="148" t="s">
        <v>3307</v>
      </c>
    </row>
    <row r="2178" spans="26:29" ht="15.75">
      <c r="Z2178" s="14" t="s">
        <v>2592</v>
      </c>
      <c r="AB2178" s="147">
        <v>7720</v>
      </c>
      <c r="AC2178" s="148" t="s">
        <v>2549</v>
      </c>
    </row>
    <row r="2179" spans="26:29" ht="15.75">
      <c r="Z2179" s="14" t="s">
        <v>2593</v>
      </c>
      <c r="AB2179" s="147">
        <v>7720</v>
      </c>
      <c r="AC2179" s="148" t="s">
        <v>437</v>
      </c>
    </row>
    <row r="2180" spans="26:29" ht="15.75">
      <c r="Z2180" s="14" t="s">
        <v>2594</v>
      </c>
      <c r="AB2180" s="147">
        <v>7720</v>
      </c>
      <c r="AC2180" s="148" t="s">
        <v>1978</v>
      </c>
    </row>
    <row r="2181" spans="26:29" ht="15.75">
      <c r="Z2181" s="14" t="s">
        <v>2595</v>
      </c>
      <c r="AB2181" s="147">
        <v>7720</v>
      </c>
      <c r="AC2181" s="148" t="s">
        <v>2063</v>
      </c>
    </row>
    <row r="2182" spans="26:29" ht="15.75">
      <c r="Z2182" s="14" t="s">
        <v>2596</v>
      </c>
      <c r="AB2182" s="147">
        <v>7720</v>
      </c>
      <c r="AC2182" s="148" t="s">
        <v>3548</v>
      </c>
    </row>
    <row r="2183" spans="26:29" ht="15.75">
      <c r="Z2183" s="14" t="s">
        <v>2597</v>
      </c>
      <c r="AB2183" s="147">
        <v>7723</v>
      </c>
      <c r="AC2183" s="148" t="s">
        <v>1123</v>
      </c>
    </row>
    <row r="2184" spans="26:29" ht="15.75">
      <c r="Z2184" s="14" t="s">
        <v>2598</v>
      </c>
      <c r="AB2184" s="147">
        <v>7724</v>
      </c>
      <c r="AC2184" s="148" t="s">
        <v>1157</v>
      </c>
    </row>
    <row r="2185" spans="26:29" ht="15.75">
      <c r="Z2185" s="14" t="s">
        <v>2599</v>
      </c>
      <c r="AB2185" s="147">
        <v>7725</v>
      </c>
      <c r="AC2185" s="148" t="s">
        <v>2967</v>
      </c>
    </row>
    <row r="2186" spans="26:29" ht="15.75">
      <c r="Z2186" s="14" t="s">
        <v>2600</v>
      </c>
      <c r="AB2186" s="147">
        <v>7726</v>
      </c>
      <c r="AC2186" s="148" t="s">
        <v>3436</v>
      </c>
    </row>
    <row r="2187" spans="26:29" ht="15.75">
      <c r="Z2187" s="14" t="s">
        <v>2601</v>
      </c>
      <c r="AB2187" s="147">
        <v>7727</v>
      </c>
      <c r="AC2187" s="148" t="s">
        <v>2502</v>
      </c>
    </row>
    <row r="2188" spans="26:29" ht="15.75">
      <c r="Z2188" s="14" t="s">
        <v>2602</v>
      </c>
      <c r="AB2188" s="147">
        <v>7728</v>
      </c>
      <c r="AC2188" s="148" t="s">
        <v>2838</v>
      </c>
    </row>
    <row r="2189" spans="26:29" ht="15.75">
      <c r="Z2189" s="14" t="s">
        <v>2603</v>
      </c>
      <c r="AB2189" s="147">
        <v>7728</v>
      </c>
      <c r="AC2189" s="148" t="s">
        <v>1306</v>
      </c>
    </row>
    <row r="2190" spans="26:29" ht="15.75">
      <c r="Z2190" s="14" t="s">
        <v>2604</v>
      </c>
      <c r="AB2190" s="147">
        <v>7731</v>
      </c>
      <c r="AC2190" s="148" t="s">
        <v>2272</v>
      </c>
    </row>
    <row r="2191" spans="26:29" ht="15.75">
      <c r="Z2191" s="14" t="s">
        <v>2605</v>
      </c>
      <c r="AB2191" s="147">
        <v>7732</v>
      </c>
      <c r="AC2191" s="148" t="s">
        <v>1151</v>
      </c>
    </row>
    <row r="2192" spans="26:29" ht="15.75">
      <c r="Z2192" s="14" t="s">
        <v>2606</v>
      </c>
      <c r="AB2192" s="147">
        <v>7733</v>
      </c>
      <c r="AC2192" s="148" t="s">
        <v>1277</v>
      </c>
    </row>
    <row r="2193" spans="26:29" ht="15.75">
      <c r="Z2193" s="14" t="s">
        <v>2607</v>
      </c>
      <c r="AB2193" s="147">
        <v>7733</v>
      </c>
      <c r="AC2193" s="148" t="s">
        <v>2040</v>
      </c>
    </row>
    <row r="2194" spans="26:29" ht="15.75">
      <c r="Z2194" s="14" t="s">
        <v>2608</v>
      </c>
      <c r="AB2194" s="147">
        <v>7735</v>
      </c>
      <c r="AC2194" s="148" t="s">
        <v>1456</v>
      </c>
    </row>
    <row r="2195" spans="26:29" ht="15.75">
      <c r="Z2195" s="14" t="s">
        <v>2609</v>
      </c>
      <c r="AB2195" s="147">
        <v>7735</v>
      </c>
      <c r="AC2195" s="148" t="s">
        <v>1122</v>
      </c>
    </row>
    <row r="2196" spans="26:29" ht="15.75">
      <c r="Z2196" s="14" t="s">
        <v>2610</v>
      </c>
      <c r="AB2196" s="147">
        <v>7735</v>
      </c>
      <c r="AC2196" s="148" t="s">
        <v>3091</v>
      </c>
    </row>
    <row r="2197" spans="26:29" ht="15.75">
      <c r="Z2197" s="14" t="s">
        <v>2611</v>
      </c>
      <c r="AB2197" s="147">
        <v>7737</v>
      </c>
      <c r="AC2197" s="148" t="s">
        <v>2981</v>
      </c>
    </row>
    <row r="2198" spans="26:29" ht="15.75">
      <c r="Z2198" s="14" t="s">
        <v>2612</v>
      </c>
      <c r="AB2198" s="147">
        <v>7741</v>
      </c>
      <c r="AC2198" s="148" t="s">
        <v>2254</v>
      </c>
    </row>
    <row r="2199" spans="26:29" ht="15.75">
      <c r="Z2199" s="14" t="s">
        <v>2613</v>
      </c>
      <c r="AB2199" s="147">
        <v>7742</v>
      </c>
      <c r="AC2199" s="148" t="s">
        <v>746</v>
      </c>
    </row>
    <row r="2200" spans="26:29" ht="15.75">
      <c r="Z2200" s="14" t="s">
        <v>2614</v>
      </c>
      <c r="AB2200" s="147">
        <v>7743</v>
      </c>
      <c r="AC2200" s="148" t="s">
        <v>2730</v>
      </c>
    </row>
    <row r="2201" spans="26:29" ht="15.75">
      <c r="Z2201" s="14" t="s">
        <v>2615</v>
      </c>
      <c r="AB2201" s="147">
        <v>7744</v>
      </c>
      <c r="AC2201" s="148" t="s">
        <v>1101</v>
      </c>
    </row>
    <row r="2202" spans="26:29" ht="15.75">
      <c r="Z2202" s="14" t="s">
        <v>2616</v>
      </c>
      <c r="AB2202" s="147">
        <v>7745</v>
      </c>
      <c r="AC2202" s="148" t="s">
        <v>2422</v>
      </c>
    </row>
    <row r="2203" spans="26:29" ht="15.75">
      <c r="Z2203" s="14" t="s">
        <v>2617</v>
      </c>
      <c r="AB2203" s="147">
        <v>7745</v>
      </c>
      <c r="AC2203" s="148" t="s">
        <v>1393</v>
      </c>
    </row>
    <row r="2204" spans="26:29" ht="15.75">
      <c r="Z2204" s="14" t="s">
        <v>2618</v>
      </c>
      <c r="AB2204" s="147">
        <v>7747</v>
      </c>
      <c r="AC2204" s="148" t="s">
        <v>680</v>
      </c>
    </row>
    <row r="2205" spans="26:29" ht="15.75">
      <c r="Z2205" s="14" t="s">
        <v>2619</v>
      </c>
      <c r="AB2205" s="147">
        <v>7747</v>
      </c>
      <c r="AC2205" s="148" t="s">
        <v>722</v>
      </c>
    </row>
    <row r="2206" spans="26:29" ht="15.75">
      <c r="Z2206" s="14" t="s">
        <v>2620</v>
      </c>
      <c r="AB2206" s="147">
        <v>7751</v>
      </c>
      <c r="AC2206" s="148" t="s">
        <v>2972</v>
      </c>
    </row>
    <row r="2207" spans="26:29" ht="15.75">
      <c r="Z2207" s="14" t="s">
        <v>2621</v>
      </c>
      <c r="AB2207" s="147">
        <v>7751</v>
      </c>
      <c r="AC2207" s="148" t="s">
        <v>2175</v>
      </c>
    </row>
    <row r="2208" spans="26:29" ht="15.75">
      <c r="Z2208" s="14" t="s">
        <v>2622</v>
      </c>
      <c r="AB2208" s="147">
        <v>7752</v>
      </c>
      <c r="AC2208" s="148" t="s">
        <v>3444</v>
      </c>
    </row>
    <row r="2209" spans="26:29" ht="15.75">
      <c r="Z2209" s="14" t="s">
        <v>2623</v>
      </c>
      <c r="AB2209" s="147">
        <v>7753</v>
      </c>
      <c r="AC2209" s="148" t="s">
        <v>2913</v>
      </c>
    </row>
    <row r="2210" spans="26:29" ht="15.75">
      <c r="Z2210" s="14" t="s">
        <v>2624</v>
      </c>
      <c r="AB2210" s="147">
        <v>7754</v>
      </c>
      <c r="AC2210" s="148" t="s">
        <v>762</v>
      </c>
    </row>
    <row r="2211" spans="26:29" ht="15.75">
      <c r="Z2211" s="14" t="s">
        <v>2625</v>
      </c>
      <c r="AB2211" s="147">
        <v>7755</v>
      </c>
      <c r="AC2211" s="148" t="s">
        <v>3295</v>
      </c>
    </row>
    <row r="2212" spans="26:29" ht="15.75">
      <c r="Z2212" s="14" t="s">
        <v>2626</v>
      </c>
      <c r="AB2212" s="147">
        <v>7756</v>
      </c>
      <c r="AC2212" s="148" t="s">
        <v>769</v>
      </c>
    </row>
    <row r="2213" spans="26:29" ht="15.75">
      <c r="Z2213" s="14" t="s">
        <v>2627</v>
      </c>
      <c r="AB2213" s="147">
        <v>7756</v>
      </c>
      <c r="AC2213" s="148" t="s">
        <v>1747</v>
      </c>
    </row>
    <row r="2214" spans="26:29" ht="15.75">
      <c r="Z2214" s="14" t="s">
        <v>2628</v>
      </c>
      <c r="AB2214" s="147">
        <v>7756</v>
      </c>
      <c r="AC2214" s="148" t="s">
        <v>2217</v>
      </c>
    </row>
    <row r="2215" spans="26:29" ht="15.75">
      <c r="Z2215" s="14" t="s">
        <v>2629</v>
      </c>
      <c r="AB2215" s="147">
        <v>7756</v>
      </c>
      <c r="AC2215" s="148" t="s">
        <v>2600</v>
      </c>
    </row>
    <row r="2216" spans="26:29" ht="15.75">
      <c r="Z2216" s="14" t="s">
        <v>2630</v>
      </c>
      <c r="AB2216" s="147">
        <v>7757</v>
      </c>
      <c r="AC2216" s="148" t="s">
        <v>492</v>
      </c>
    </row>
    <row r="2217" spans="26:29" ht="15.75">
      <c r="Z2217" s="14" t="s">
        <v>2631</v>
      </c>
      <c r="AB2217" s="147">
        <v>7757</v>
      </c>
      <c r="AC2217" s="148" t="s">
        <v>1965</v>
      </c>
    </row>
    <row r="2218" spans="26:29" ht="15.75">
      <c r="Z2218" s="14" t="s">
        <v>2632</v>
      </c>
      <c r="AB2218" s="147">
        <v>7759</v>
      </c>
      <c r="AC2218" s="148" t="s">
        <v>1931</v>
      </c>
    </row>
    <row r="2219" spans="26:29" ht="15.75">
      <c r="Z2219" s="14" t="s">
        <v>2633</v>
      </c>
      <c r="AB2219" s="147">
        <v>7759</v>
      </c>
      <c r="AC2219" s="148" t="s">
        <v>1789</v>
      </c>
    </row>
    <row r="2220" spans="26:29" ht="15.75">
      <c r="Z2220" s="14" t="s">
        <v>2634</v>
      </c>
      <c r="AB2220" s="147">
        <v>7761</v>
      </c>
      <c r="AC2220" s="148" t="s">
        <v>1856</v>
      </c>
    </row>
    <row r="2221" spans="26:29" ht="15.75">
      <c r="Z2221" s="14" t="s">
        <v>2635</v>
      </c>
      <c r="AB2221" s="147">
        <v>7761</v>
      </c>
      <c r="AC2221" s="148" t="s">
        <v>1975</v>
      </c>
    </row>
    <row r="2222" spans="26:29" ht="15.75">
      <c r="Z2222" s="14" t="s">
        <v>2636</v>
      </c>
      <c r="AB2222" s="147">
        <v>7761</v>
      </c>
      <c r="AC2222" s="148" t="s">
        <v>2020</v>
      </c>
    </row>
    <row r="2223" spans="26:29" ht="15.75">
      <c r="Z2223" s="14" t="s">
        <v>2637</v>
      </c>
      <c r="AB2223" s="147">
        <v>7762</v>
      </c>
      <c r="AC2223" s="148" t="s">
        <v>2548</v>
      </c>
    </row>
    <row r="2224" spans="26:29" ht="15.75">
      <c r="Z2224" s="14" t="s">
        <v>2638</v>
      </c>
      <c r="AB2224" s="147">
        <v>7763</v>
      </c>
      <c r="AC2224" s="148" t="s">
        <v>1076</v>
      </c>
    </row>
    <row r="2225" spans="26:29" ht="15.75">
      <c r="Z2225" s="14" t="s">
        <v>2639</v>
      </c>
      <c r="AB2225" s="147">
        <v>7763</v>
      </c>
      <c r="AC2225" s="148" t="s">
        <v>484</v>
      </c>
    </row>
    <row r="2226" spans="26:29" ht="15.75">
      <c r="Z2226" s="14" t="s">
        <v>2640</v>
      </c>
      <c r="AB2226" s="147">
        <v>7763</v>
      </c>
      <c r="AC2226" s="148" t="s">
        <v>1764</v>
      </c>
    </row>
    <row r="2227" spans="26:29" ht="15.75">
      <c r="Z2227" s="14" t="s">
        <v>2641</v>
      </c>
      <c r="AB2227" s="147">
        <v>7763</v>
      </c>
      <c r="AC2227" s="148" t="s">
        <v>2988</v>
      </c>
    </row>
    <row r="2228" spans="26:29" ht="15.75">
      <c r="Z2228" s="14" t="s">
        <v>2642</v>
      </c>
      <c r="AB2228" s="147">
        <v>7763</v>
      </c>
      <c r="AC2228" s="148" t="s">
        <v>3076</v>
      </c>
    </row>
    <row r="2229" spans="26:29" ht="15.75">
      <c r="Z2229" s="14" t="s">
        <v>2643</v>
      </c>
      <c r="AB2229" s="147">
        <v>7766</v>
      </c>
      <c r="AC2229" s="148" t="s">
        <v>3323</v>
      </c>
    </row>
    <row r="2230" spans="26:29" ht="15.75">
      <c r="Z2230" s="14" t="s">
        <v>2644</v>
      </c>
      <c r="AB2230" s="147">
        <v>7766</v>
      </c>
      <c r="AC2230" s="148" t="s">
        <v>1769</v>
      </c>
    </row>
    <row r="2231" spans="26:29" ht="15.75">
      <c r="Z2231" s="14" t="s">
        <v>2645</v>
      </c>
      <c r="AB2231" s="147">
        <v>7766</v>
      </c>
      <c r="AC2231" s="148" t="s">
        <v>2567</v>
      </c>
    </row>
    <row r="2232" spans="26:29" ht="15.75">
      <c r="Z2232" s="14" t="s">
        <v>2646</v>
      </c>
      <c r="AB2232" s="147">
        <v>7766</v>
      </c>
      <c r="AC2232" s="148" t="s">
        <v>2546</v>
      </c>
    </row>
    <row r="2233" spans="26:29" ht="15.75">
      <c r="Z2233" s="14" t="s">
        <v>2647</v>
      </c>
      <c r="AB2233" s="147">
        <v>7768</v>
      </c>
      <c r="AC2233" s="148" t="s">
        <v>3482</v>
      </c>
    </row>
    <row r="2234" spans="26:29" ht="15.75">
      <c r="Z2234" s="14" t="s">
        <v>2648</v>
      </c>
      <c r="AB2234" s="147">
        <v>7768</v>
      </c>
      <c r="AC2234" s="148" t="s">
        <v>1806</v>
      </c>
    </row>
    <row r="2235" spans="26:29" ht="15.75">
      <c r="Z2235" s="14" t="s">
        <v>2649</v>
      </c>
      <c r="AB2235" s="147">
        <v>7771</v>
      </c>
      <c r="AC2235" s="148" t="s">
        <v>2498</v>
      </c>
    </row>
    <row r="2236" spans="26:29" ht="15.75">
      <c r="Z2236" s="14" t="s">
        <v>2650</v>
      </c>
      <c r="AB2236" s="147">
        <v>7772</v>
      </c>
      <c r="AC2236" s="148" t="s">
        <v>3462</v>
      </c>
    </row>
    <row r="2237" spans="26:29" ht="15.75">
      <c r="Z2237" s="14" t="s">
        <v>2651</v>
      </c>
      <c r="AB2237" s="147">
        <v>7772</v>
      </c>
      <c r="AC2237" s="148" t="s">
        <v>1529</v>
      </c>
    </row>
    <row r="2238" spans="26:29" ht="15.75">
      <c r="Z2238" s="14" t="s">
        <v>2652</v>
      </c>
      <c r="AB2238" s="147">
        <v>7773</v>
      </c>
      <c r="AC2238" s="148" t="s">
        <v>3461</v>
      </c>
    </row>
    <row r="2239" spans="26:29" ht="15.75">
      <c r="Z2239" s="14" t="s">
        <v>2653</v>
      </c>
      <c r="AB2239" s="147">
        <v>7773</v>
      </c>
      <c r="AC2239" s="148" t="s">
        <v>1768</v>
      </c>
    </row>
    <row r="2240" spans="26:29" ht="15.75">
      <c r="Z2240" s="14" t="s">
        <v>2654</v>
      </c>
      <c r="AB2240" s="147">
        <v>7774</v>
      </c>
      <c r="AC2240" s="148" t="s">
        <v>2057</v>
      </c>
    </row>
    <row r="2241" spans="26:29" ht="15.75">
      <c r="Z2241" s="14" t="s">
        <v>2655</v>
      </c>
      <c r="AB2241" s="147">
        <v>7775</v>
      </c>
      <c r="AC2241" s="148" t="s">
        <v>2002</v>
      </c>
    </row>
    <row r="2242" spans="26:29" ht="15.75">
      <c r="Z2242" s="14" t="s">
        <v>2656</v>
      </c>
      <c r="AB2242" s="147">
        <v>7775</v>
      </c>
      <c r="AC2242" s="148" t="s">
        <v>1506</v>
      </c>
    </row>
    <row r="2243" spans="26:29" ht="15.75">
      <c r="Z2243" s="14" t="s">
        <v>2657</v>
      </c>
      <c r="AB2243" s="147">
        <v>7775</v>
      </c>
      <c r="AC2243" s="148" t="s">
        <v>1781</v>
      </c>
    </row>
    <row r="2244" spans="26:29" ht="15.75">
      <c r="Z2244" s="14" t="s">
        <v>2658</v>
      </c>
      <c r="AB2244" s="147">
        <v>7775</v>
      </c>
      <c r="AC2244" s="148" t="s">
        <v>1933</v>
      </c>
    </row>
    <row r="2245" spans="26:29" ht="15.75">
      <c r="Z2245" s="14" t="s">
        <v>2659</v>
      </c>
      <c r="AB2245" s="147">
        <v>7781</v>
      </c>
      <c r="AC2245" s="148" t="s">
        <v>1964</v>
      </c>
    </row>
    <row r="2246" spans="26:29" ht="15.75">
      <c r="Z2246" s="14" t="s">
        <v>2660</v>
      </c>
      <c r="AB2246" s="147">
        <v>7781</v>
      </c>
      <c r="AC2246" s="148" t="s">
        <v>1532</v>
      </c>
    </row>
    <row r="2247" spans="26:29" ht="15.75">
      <c r="Z2247" s="14" t="s">
        <v>2661</v>
      </c>
      <c r="AB2247" s="147">
        <v>7781</v>
      </c>
      <c r="AC2247" s="148" t="s">
        <v>2789</v>
      </c>
    </row>
    <row r="2248" spans="26:29" ht="15.75">
      <c r="Z2248" s="14" t="s">
        <v>2662</v>
      </c>
      <c r="AB2248" s="147">
        <v>7782</v>
      </c>
      <c r="AC2248" s="148" t="s">
        <v>707</v>
      </c>
    </row>
    <row r="2249" spans="26:29" ht="15.75">
      <c r="Z2249" s="14" t="s">
        <v>2663</v>
      </c>
      <c r="AB2249" s="147">
        <v>7783</v>
      </c>
      <c r="AC2249" s="148" t="s">
        <v>2028</v>
      </c>
    </row>
    <row r="2250" spans="26:29" ht="15.75">
      <c r="Z2250" s="14" t="s">
        <v>2664</v>
      </c>
      <c r="AB2250" s="147">
        <v>7784</v>
      </c>
      <c r="AC2250" s="148" t="s">
        <v>2269</v>
      </c>
    </row>
    <row r="2251" spans="26:29" ht="15.75">
      <c r="Z2251" s="14" t="s">
        <v>2665</v>
      </c>
      <c r="AB2251" s="147">
        <v>7785</v>
      </c>
      <c r="AC2251" s="148" t="s">
        <v>2804</v>
      </c>
    </row>
    <row r="2252" spans="26:29" ht="15.75">
      <c r="Z2252" s="14" t="s">
        <v>2666</v>
      </c>
      <c r="AB2252" s="147">
        <v>7800</v>
      </c>
      <c r="AC2252" s="148" t="s">
        <v>2818</v>
      </c>
    </row>
    <row r="2253" spans="26:29" ht="15.75">
      <c r="Z2253" s="14" t="s">
        <v>2667</v>
      </c>
      <c r="AB2253" s="147">
        <v>7800</v>
      </c>
      <c r="AC2253" s="148" t="s">
        <v>1762</v>
      </c>
    </row>
    <row r="2254" spans="26:29" ht="15.75">
      <c r="Z2254" s="14" t="s">
        <v>2668</v>
      </c>
      <c r="AB2254" s="147">
        <v>7800</v>
      </c>
      <c r="AC2254" s="148" t="s">
        <v>2294</v>
      </c>
    </row>
    <row r="2255" spans="26:29" ht="15.75">
      <c r="Z2255" s="14" t="s">
        <v>2669</v>
      </c>
      <c r="AB2255" s="147">
        <v>7811</v>
      </c>
      <c r="AC2255" s="148" t="s">
        <v>2928</v>
      </c>
    </row>
    <row r="2256" spans="26:29" ht="15.75">
      <c r="Z2256" s="14" t="s">
        <v>2670</v>
      </c>
      <c r="AB2256" s="147">
        <v>7811</v>
      </c>
      <c r="AC2256" s="148" t="s">
        <v>723</v>
      </c>
    </row>
    <row r="2257" spans="26:29" ht="15.75">
      <c r="Z2257" s="14" t="s">
        <v>2671</v>
      </c>
      <c r="AB2257" s="147">
        <v>7811</v>
      </c>
      <c r="AC2257" s="148" t="s">
        <v>781</v>
      </c>
    </row>
    <row r="2258" spans="26:29" ht="15.75">
      <c r="Z2258" s="14" t="s">
        <v>2672</v>
      </c>
      <c r="AB2258" s="147">
        <v>7811</v>
      </c>
      <c r="AC2258" s="148" t="s">
        <v>863</v>
      </c>
    </row>
    <row r="2259" spans="26:29" ht="15.75">
      <c r="Z2259" s="14" t="s">
        <v>2673</v>
      </c>
      <c r="AB2259" s="147">
        <v>7811</v>
      </c>
      <c r="AC2259" s="148" t="s">
        <v>3053</v>
      </c>
    </row>
    <row r="2260" spans="26:29" ht="15.75">
      <c r="Z2260" s="14" t="s">
        <v>2674</v>
      </c>
      <c r="AB2260" s="147">
        <v>7811</v>
      </c>
      <c r="AC2260" s="148" t="s">
        <v>3301</v>
      </c>
    </row>
    <row r="2261" spans="26:29" ht="15.75">
      <c r="Z2261" s="14" t="s">
        <v>2675</v>
      </c>
      <c r="AB2261" s="147">
        <v>7812</v>
      </c>
      <c r="AC2261" s="148" t="s">
        <v>1258</v>
      </c>
    </row>
    <row r="2262" spans="26:29" ht="15.75">
      <c r="Z2262" s="14" t="s">
        <v>2676</v>
      </c>
      <c r="AB2262" s="147">
        <v>7813</v>
      </c>
      <c r="AC2262" s="148" t="s">
        <v>2965</v>
      </c>
    </row>
    <row r="2263" spans="26:29" ht="15.75">
      <c r="Z2263" s="14" t="s">
        <v>2677</v>
      </c>
      <c r="AB2263" s="147">
        <v>7814</v>
      </c>
      <c r="AC2263" s="148" t="s">
        <v>2414</v>
      </c>
    </row>
    <row r="2264" spans="26:29" ht="15.75">
      <c r="Z2264" s="14" t="s">
        <v>2678</v>
      </c>
      <c r="AB2264" s="147">
        <v>7814</v>
      </c>
      <c r="AC2264" s="148" t="s">
        <v>494</v>
      </c>
    </row>
    <row r="2265" spans="26:29" ht="15.75">
      <c r="Z2265" s="14" t="s">
        <v>2679</v>
      </c>
      <c r="AB2265" s="147">
        <v>7814</v>
      </c>
      <c r="AC2265" s="148" t="s">
        <v>1751</v>
      </c>
    </row>
    <row r="2266" spans="26:29" ht="15.75">
      <c r="Z2266" s="14" t="s">
        <v>2680</v>
      </c>
      <c r="AB2266" s="147">
        <v>7814</v>
      </c>
      <c r="AC2266" s="148" t="s">
        <v>2819</v>
      </c>
    </row>
    <row r="2267" spans="26:29" ht="15.75">
      <c r="Z2267" s="14" t="s">
        <v>2681</v>
      </c>
      <c r="AB2267" s="147">
        <v>7815</v>
      </c>
      <c r="AC2267" s="148" t="s">
        <v>1387</v>
      </c>
    </row>
    <row r="2268" spans="26:29" ht="15.75">
      <c r="Z2268" s="14" t="s">
        <v>2682</v>
      </c>
      <c r="AB2268" s="147">
        <v>7817</v>
      </c>
      <c r="AC2268" s="148" t="s">
        <v>994</v>
      </c>
    </row>
    <row r="2269" spans="26:29" ht="15.75">
      <c r="Z2269" s="14" t="s">
        <v>2683</v>
      </c>
      <c r="AB2269" s="147">
        <v>7817</v>
      </c>
      <c r="AC2269" s="148" t="s">
        <v>2044</v>
      </c>
    </row>
    <row r="2270" spans="26:29" ht="15.75">
      <c r="Z2270" s="14" t="s">
        <v>2684</v>
      </c>
      <c r="AB2270" s="147">
        <v>7817</v>
      </c>
      <c r="AC2270" s="148" t="s">
        <v>2678</v>
      </c>
    </row>
    <row r="2271" spans="26:29" ht="15.75">
      <c r="Z2271" s="14" t="s">
        <v>2685</v>
      </c>
      <c r="AB2271" s="147">
        <v>7822</v>
      </c>
      <c r="AC2271" s="148" t="s">
        <v>2236</v>
      </c>
    </row>
    <row r="2272" spans="26:29" ht="15.75">
      <c r="Z2272" s="14" t="s">
        <v>2686</v>
      </c>
      <c r="AB2272" s="147">
        <v>7823</v>
      </c>
      <c r="AC2272" s="148" t="s">
        <v>2820</v>
      </c>
    </row>
    <row r="2273" spans="26:29" ht="15.75">
      <c r="Z2273" s="14" t="s">
        <v>2687</v>
      </c>
      <c r="AB2273" s="147">
        <v>7823</v>
      </c>
      <c r="AC2273" s="148" t="s">
        <v>1800</v>
      </c>
    </row>
    <row r="2274" spans="26:29" ht="15.75">
      <c r="Z2274" s="14" t="s">
        <v>2688</v>
      </c>
      <c r="AB2274" s="147">
        <v>7824</v>
      </c>
      <c r="AC2274" s="148" t="s">
        <v>1094</v>
      </c>
    </row>
    <row r="2275" spans="26:29" ht="15.75">
      <c r="Z2275" s="14" t="s">
        <v>2689</v>
      </c>
      <c r="AB2275" s="147">
        <v>7825</v>
      </c>
      <c r="AC2275" s="148" t="s">
        <v>2428</v>
      </c>
    </row>
    <row r="2276" spans="26:29" ht="15.75">
      <c r="Z2276" s="14" t="s">
        <v>2690</v>
      </c>
      <c r="AB2276" s="147">
        <v>7826</v>
      </c>
      <c r="AC2276" s="148" t="s">
        <v>386</v>
      </c>
    </row>
    <row r="2277" spans="26:29" ht="15.75">
      <c r="Z2277" s="14" t="s">
        <v>2691</v>
      </c>
      <c r="AB2277" s="147">
        <v>7827</v>
      </c>
      <c r="AC2277" s="148" t="s">
        <v>690</v>
      </c>
    </row>
    <row r="2278" spans="26:29" ht="15.75">
      <c r="Z2278" s="14" t="s">
        <v>2692</v>
      </c>
      <c r="AB2278" s="147">
        <v>7827</v>
      </c>
      <c r="AC2278" s="148" t="s">
        <v>1640</v>
      </c>
    </row>
    <row r="2279" spans="26:29" ht="15.75">
      <c r="Z2279" s="14" t="s">
        <v>2693</v>
      </c>
      <c r="AB2279" s="147">
        <v>7831</v>
      </c>
      <c r="AC2279" s="148" t="s">
        <v>2550</v>
      </c>
    </row>
    <row r="2280" spans="26:29" ht="15.75">
      <c r="Z2280" s="14" t="s">
        <v>2694</v>
      </c>
      <c r="AB2280" s="147">
        <v>7833</v>
      </c>
      <c r="AC2280" s="148" t="s">
        <v>1305</v>
      </c>
    </row>
    <row r="2281" spans="26:29" ht="15.75">
      <c r="Z2281" s="14" t="s">
        <v>2695</v>
      </c>
      <c r="AB2281" s="147">
        <v>7833</v>
      </c>
      <c r="AC2281" s="148" t="s">
        <v>2702</v>
      </c>
    </row>
    <row r="2282" spans="26:29" ht="15.75">
      <c r="Z2282" s="14" t="s">
        <v>2696</v>
      </c>
      <c r="AB2282" s="147">
        <v>7833</v>
      </c>
      <c r="AC2282" s="148" t="s">
        <v>3075</v>
      </c>
    </row>
    <row r="2283" spans="26:29" ht="15.75">
      <c r="Z2283" s="14" t="s">
        <v>2697</v>
      </c>
      <c r="AB2283" s="147">
        <v>7834</v>
      </c>
      <c r="AC2283" s="148" t="s">
        <v>570</v>
      </c>
    </row>
    <row r="2284" spans="26:29" ht="15.75">
      <c r="Z2284" s="14" t="s">
        <v>2698</v>
      </c>
      <c r="AB2284" s="147">
        <v>7834</v>
      </c>
      <c r="AC2284" s="148" t="s">
        <v>3162</v>
      </c>
    </row>
    <row r="2285" spans="26:29" ht="15.75">
      <c r="Z2285" s="14" t="s">
        <v>2699</v>
      </c>
      <c r="AB2285" s="147">
        <v>7834</v>
      </c>
      <c r="AC2285" s="148" t="s">
        <v>3175</v>
      </c>
    </row>
    <row r="2286" spans="26:29" ht="15.75">
      <c r="Z2286" s="14" t="s">
        <v>2700</v>
      </c>
      <c r="AB2286" s="147">
        <v>7836</v>
      </c>
      <c r="AC2286" s="148" t="s">
        <v>747</v>
      </c>
    </row>
    <row r="2287" spans="26:29" ht="15.75">
      <c r="Z2287" s="14" t="s">
        <v>2701</v>
      </c>
      <c r="AB2287" s="147">
        <v>7836</v>
      </c>
      <c r="AC2287" s="148" t="s">
        <v>2457</v>
      </c>
    </row>
    <row r="2288" spans="26:29" ht="15.75">
      <c r="Z2288" s="14" t="s">
        <v>2702</v>
      </c>
      <c r="AB2288" s="147">
        <v>7837</v>
      </c>
      <c r="AC2288" s="148" t="s">
        <v>1409</v>
      </c>
    </row>
    <row r="2289" spans="26:29" ht="15.75">
      <c r="Z2289" s="14" t="s">
        <v>2703</v>
      </c>
      <c r="AB2289" s="147">
        <v>7838</v>
      </c>
      <c r="AC2289" s="148" t="s">
        <v>3363</v>
      </c>
    </row>
    <row r="2290" spans="26:29" ht="15.75">
      <c r="Z2290" s="14" t="s">
        <v>2704</v>
      </c>
      <c r="AB2290" s="147">
        <v>7838</v>
      </c>
      <c r="AC2290" s="148" t="s">
        <v>701</v>
      </c>
    </row>
    <row r="2291" spans="26:29" ht="15.75">
      <c r="Z2291" s="14" t="s">
        <v>2705</v>
      </c>
      <c r="AB2291" s="147">
        <v>7838</v>
      </c>
      <c r="AC2291" s="148" t="s">
        <v>1458</v>
      </c>
    </row>
    <row r="2292" spans="26:29" ht="15.75">
      <c r="Z2292" s="14" t="s">
        <v>2706</v>
      </c>
      <c r="AB2292" s="147">
        <v>7838</v>
      </c>
      <c r="AC2292" s="148" t="s">
        <v>1990</v>
      </c>
    </row>
    <row r="2293" spans="26:29" ht="15.75">
      <c r="Z2293" s="14" t="s">
        <v>2707</v>
      </c>
      <c r="AB2293" s="147">
        <v>7838</v>
      </c>
      <c r="AC2293" s="148" t="s">
        <v>2219</v>
      </c>
    </row>
    <row r="2294" spans="26:29" ht="15.75">
      <c r="Z2294" s="14" t="s">
        <v>2708</v>
      </c>
      <c r="AB2294" s="147">
        <v>7838</v>
      </c>
      <c r="AC2294" s="148" t="s">
        <v>2521</v>
      </c>
    </row>
    <row r="2295" spans="26:29" ht="15.75">
      <c r="Z2295" s="14" t="s">
        <v>2709</v>
      </c>
      <c r="AB2295" s="147">
        <v>7838</v>
      </c>
      <c r="AC2295" s="148" t="s">
        <v>2598</v>
      </c>
    </row>
    <row r="2296" spans="26:29" ht="15.75">
      <c r="Z2296" s="14" t="s">
        <v>2710</v>
      </c>
      <c r="AB2296" s="147">
        <v>7838</v>
      </c>
      <c r="AC2296" s="148" t="s">
        <v>3429</v>
      </c>
    </row>
    <row r="2297" spans="26:29" ht="15.75">
      <c r="Z2297" s="14" t="s">
        <v>2711</v>
      </c>
      <c r="AB2297" s="147">
        <v>7839</v>
      </c>
      <c r="AC2297" s="148" t="s">
        <v>3534</v>
      </c>
    </row>
    <row r="2298" spans="26:29" ht="15.75">
      <c r="Z2298" s="14" t="s">
        <v>2712</v>
      </c>
      <c r="AB2298" s="147">
        <v>7839</v>
      </c>
      <c r="AC2298" s="148" t="s">
        <v>1683</v>
      </c>
    </row>
    <row r="2299" spans="26:29" ht="15.75">
      <c r="Z2299" s="14" t="s">
        <v>2713</v>
      </c>
      <c r="AB2299" s="147">
        <v>7841</v>
      </c>
      <c r="AC2299" s="148" t="s">
        <v>2770</v>
      </c>
    </row>
    <row r="2300" spans="26:29" ht="15.75">
      <c r="Z2300" s="14" t="s">
        <v>2714</v>
      </c>
      <c r="AB2300" s="147">
        <v>7841</v>
      </c>
      <c r="AC2300" s="148" t="s">
        <v>228</v>
      </c>
    </row>
    <row r="2301" spans="26:29" ht="15.75">
      <c r="Z2301" s="14" t="s">
        <v>2715</v>
      </c>
      <c r="AB2301" s="147">
        <v>7841</v>
      </c>
      <c r="AC2301" s="148" t="s">
        <v>631</v>
      </c>
    </row>
    <row r="2302" spans="26:29" ht="15.75">
      <c r="Z2302" s="14" t="s">
        <v>2716</v>
      </c>
      <c r="AB2302" s="147">
        <v>7841</v>
      </c>
      <c r="AC2302" s="148" t="s">
        <v>1819</v>
      </c>
    </row>
    <row r="2303" spans="26:29" ht="15.75">
      <c r="Z2303" s="14" t="s">
        <v>2717</v>
      </c>
      <c r="AB2303" s="147">
        <v>7841</v>
      </c>
      <c r="AC2303" s="148" t="s">
        <v>1848</v>
      </c>
    </row>
    <row r="2304" spans="26:29" ht="15.75">
      <c r="Z2304" s="14" t="s">
        <v>2718</v>
      </c>
      <c r="AB2304" s="147">
        <v>7843</v>
      </c>
      <c r="AC2304" s="148" t="s">
        <v>1681</v>
      </c>
    </row>
    <row r="2305" spans="26:29" ht="15.75">
      <c r="Z2305" s="14" t="s">
        <v>2719</v>
      </c>
      <c r="AB2305" s="147">
        <v>7843</v>
      </c>
      <c r="AC2305" s="148" t="s">
        <v>841</v>
      </c>
    </row>
    <row r="2306" spans="26:29" ht="15.75">
      <c r="Z2306" s="14" t="s">
        <v>2720</v>
      </c>
      <c r="AB2306" s="147">
        <v>7843</v>
      </c>
      <c r="AC2306" s="148" t="s">
        <v>1032</v>
      </c>
    </row>
    <row r="2307" spans="26:29" ht="15.75">
      <c r="Z2307" s="14" t="s">
        <v>2721</v>
      </c>
      <c r="AB2307" s="147">
        <v>7843</v>
      </c>
      <c r="AC2307" s="148" t="s">
        <v>2948</v>
      </c>
    </row>
    <row r="2308" spans="26:29" ht="15.75">
      <c r="Z2308" s="14" t="s">
        <v>2722</v>
      </c>
      <c r="AB2308" s="147">
        <v>7843</v>
      </c>
      <c r="AC2308" s="148" t="s">
        <v>3174</v>
      </c>
    </row>
    <row r="2309" spans="26:29" ht="15.75">
      <c r="Z2309" s="14" t="s">
        <v>2723</v>
      </c>
      <c r="AB2309" s="147">
        <v>7846</v>
      </c>
      <c r="AC2309" s="148" t="s">
        <v>1026</v>
      </c>
    </row>
    <row r="2310" spans="26:29" ht="15.75">
      <c r="Z2310" s="14" t="s">
        <v>2724</v>
      </c>
      <c r="AB2310" s="147">
        <v>7847</v>
      </c>
      <c r="AC2310" s="148" t="s">
        <v>1852</v>
      </c>
    </row>
    <row r="2311" spans="26:29" ht="15.75">
      <c r="Z2311" s="14" t="s">
        <v>2725</v>
      </c>
      <c r="AB2311" s="147">
        <v>7847</v>
      </c>
      <c r="AC2311" s="148" t="s">
        <v>1034</v>
      </c>
    </row>
    <row r="2312" spans="26:29" ht="15.75">
      <c r="Z2312" s="14" t="s">
        <v>2726</v>
      </c>
      <c r="AB2312" s="147">
        <v>7847</v>
      </c>
      <c r="AC2312" s="148" t="s">
        <v>1512</v>
      </c>
    </row>
    <row r="2313" spans="26:29" ht="15.75">
      <c r="Z2313" s="14" t="s">
        <v>2727</v>
      </c>
      <c r="AB2313" s="147">
        <v>7849</v>
      </c>
      <c r="AC2313" s="148" t="s">
        <v>1025</v>
      </c>
    </row>
    <row r="2314" spans="26:29" ht="15.75">
      <c r="Z2314" s="14" t="s">
        <v>2728</v>
      </c>
      <c r="AB2314" s="147">
        <v>7850</v>
      </c>
      <c r="AC2314" s="148" t="s">
        <v>1031</v>
      </c>
    </row>
    <row r="2315" spans="26:29" ht="15.75">
      <c r="Z2315" s="14" t="s">
        <v>2729</v>
      </c>
      <c r="AB2315" s="147">
        <v>7851</v>
      </c>
      <c r="AC2315" s="148" t="s">
        <v>1033</v>
      </c>
    </row>
    <row r="2316" spans="26:29" ht="15.75">
      <c r="Z2316" s="14" t="s">
        <v>2730</v>
      </c>
      <c r="AB2316" s="147">
        <v>7853</v>
      </c>
      <c r="AC2316" s="148" t="s">
        <v>1294</v>
      </c>
    </row>
    <row r="2317" spans="26:29" ht="15.75">
      <c r="Z2317" s="14" t="s">
        <v>2731</v>
      </c>
      <c r="AB2317" s="147">
        <v>7854</v>
      </c>
      <c r="AC2317" s="148" t="s">
        <v>2078</v>
      </c>
    </row>
    <row r="2318" spans="26:29" ht="15.75">
      <c r="Z2318" s="14" t="s">
        <v>2732</v>
      </c>
      <c r="AB2318" s="147">
        <v>7900</v>
      </c>
      <c r="AC2318" s="148" t="s">
        <v>3043</v>
      </c>
    </row>
    <row r="2319" spans="26:29" ht="15.75">
      <c r="Z2319" s="14" t="s">
        <v>2733</v>
      </c>
      <c r="AB2319" s="147">
        <v>7900</v>
      </c>
      <c r="AC2319" s="148" t="s">
        <v>783</v>
      </c>
    </row>
    <row r="2320" spans="26:29" ht="15.75">
      <c r="Z2320" s="14" t="s">
        <v>2734</v>
      </c>
      <c r="AB2320" s="147">
        <v>7900</v>
      </c>
      <c r="AC2320" s="148" t="s">
        <v>905</v>
      </c>
    </row>
    <row r="2321" spans="26:29" ht="15.75">
      <c r="Z2321" s="14" t="s">
        <v>2735</v>
      </c>
      <c r="AB2321" s="147">
        <v>7912</v>
      </c>
      <c r="AC2321" s="148" t="s">
        <v>2273</v>
      </c>
    </row>
    <row r="2322" spans="26:29" ht="15.75">
      <c r="Z2322" s="14" t="s">
        <v>2736</v>
      </c>
      <c r="AB2322" s="147">
        <v>7912</v>
      </c>
      <c r="AC2322" s="148" t="s">
        <v>2408</v>
      </c>
    </row>
    <row r="2323" spans="26:29" ht="15.75">
      <c r="Z2323" s="14" t="s">
        <v>2737</v>
      </c>
      <c r="AB2323" s="147">
        <v>7912</v>
      </c>
      <c r="AC2323" s="148" t="s">
        <v>2298</v>
      </c>
    </row>
    <row r="2324" spans="26:29" ht="15.75">
      <c r="Z2324" s="14" t="s">
        <v>2738</v>
      </c>
      <c r="AB2324" s="147">
        <v>7913</v>
      </c>
      <c r="AC2324" s="148" t="s">
        <v>3000</v>
      </c>
    </row>
    <row r="2325" spans="26:29" ht="15.75">
      <c r="Z2325" s="14" t="s">
        <v>2739</v>
      </c>
      <c r="AB2325" s="147">
        <v>7914</v>
      </c>
      <c r="AC2325" s="148" t="s">
        <v>2731</v>
      </c>
    </row>
    <row r="2326" spans="26:29" ht="15.75">
      <c r="Z2326" s="14" t="s">
        <v>2740</v>
      </c>
      <c r="AB2326" s="147">
        <v>7914</v>
      </c>
      <c r="AC2326" s="148" t="s">
        <v>621</v>
      </c>
    </row>
    <row r="2327" spans="26:29" ht="15.75">
      <c r="Z2327" s="14" t="s">
        <v>2741</v>
      </c>
      <c r="AB2327" s="147">
        <v>7914</v>
      </c>
      <c r="AC2327" s="148" t="s">
        <v>1645</v>
      </c>
    </row>
    <row r="2328" spans="26:29" ht="15.75">
      <c r="Z2328" s="14" t="s">
        <v>2742</v>
      </c>
      <c r="AB2328" s="147">
        <v>7915</v>
      </c>
      <c r="AC2328" s="148" t="s">
        <v>980</v>
      </c>
    </row>
    <row r="2329" spans="26:29" ht="15.75">
      <c r="Z2329" s="14" t="s">
        <v>2743</v>
      </c>
      <c r="AB2329" s="147">
        <v>7915</v>
      </c>
      <c r="AC2329" s="148" t="s">
        <v>3003</v>
      </c>
    </row>
    <row r="2330" spans="26:29" ht="15.75">
      <c r="Z2330" s="14" t="s">
        <v>2744</v>
      </c>
      <c r="AB2330" s="147">
        <v>7918</v>
      </c>
      <c r="AC2330" s="148" t="s">
        <v>1930</v>
      </c>
    </row>
    <row r="2331" spans="26:29" ht="15.75">
      <c r="Z2331" s="14" t="s">
        <v>2745</v>
      </c>
      <c r="AB2331" s="147">
        <v>7918</v>
      </c>
      <c r="AC2331" s="148" t="s">
        <v>2999</v>
      </c>
    </row>
    <row r="2332" spans="26:29" ht="15.75">
      <c r="Z2332" s="14" t="s">
        <v>2746</v>
      </c>
      <c r="AB2332" s="147">
        <v>7918</v>
      </c>
      <c r="AC2332" s="148" t="s">
        <v>3284</v>
      </c>
    </row>
    <row r="2333" spans="26:29" ht="15.75">
      <c r="Z2333" s="14" t="s">
        <v>2747</v>
      </c>
      <c r="AB2333" s="147">
        <v>7921</v>
      </c>
      <c r="AC2333" s="148" t="s">
        <v>2856</v>
      </c>
    </row>
    <row r="2334" spans="26:29" ht="15.75">
      <c r="Z2334" s="14" t="s">
        <v>2748</v>
      </c>
      <c r="AB2334" s="147">
        <v>7922</v>
      </c>
      <c r="AC2334" s="148" t="s">
        <v>2845</v>
      </c>
    </row>
    <row r="2335" spans="26:29" ht="15.75">
      <c r="Z2335" s="14" t="s">
        <v>2749</v>
      </c>
      <c r="AB2335" s="147">
        <v>7923</v>
      </c>
      <c r="AC2335" s="148" t="s">
        <v>641</v>
      </c>
    </row>
    <row r="2336" spans="26:29" ht="15.75">
      <c r="Z2336" s="14" t="s">
        <v>2750</v>
      </c>
      <c r="AB2336" s="147">
        <v>7923</v>
      </c>
      <c r="AC2336" s="148" t="s">
        <v>2532</v>
      </c>
    </row>
    <row r="2337" spans="26:29" ht="15.75">
      <c r="Z2337" s="14" t="s">
        <v>2751</v>
      </c>
      <c r="AB2337" s="147">
        <v>7924</v>
      </c>
      <c r="AC2337" s="148" t="s">
        <v>2869</v>
      </c>
    </row>
    <row r="2338" spans="26:29" ht="15.75">
      <c r="Z2338" s="14" t="s">
        <v>2752</v>
      </c>
      <c r="AB2338" s="147">
        <v>7925</v>
      </c>
      <c r="AC2338" s="148" t="s">
        <v>2855</v>
      </c>
    </row>
    <row r="2339" spans="26:29" ht="15.75">
      <c r="Z2339" s="14" t="s">
        <v>2753</v>
      </c>
      <c r="AB2339" s="147">
        <v>7925</v>
      </c>
      <c r="AC2339" s="148" t="s">
        <v>2015</v>
      </c>
    </row>
    <row r="2340" spans="26:29" ht="15.75">
      <c r="Z2340" s="14" t="s">
        <v>2754</v>
      </c>
      <c r="AB2340" s="147">
        <v>7926</v>
      </c>
      <c r="AC2340" s="148" t="s">
        <v>3403</v>
      </c>
    </row>
    <row r="2341" spans="26:29" ht="15.75">
      <c r="Z2341" s="14" t="s">
        <v>2755</v>
      </c>
      <c r="AB2341" s="147">
        <v>7932</v>
      </c>
      <c r="AC2341" s="148" t="s">
        <v>2186</v>
      </c>
    </row>
    <row r="2342" spans="26:29" ht="15.75">
      <c r="Z2342" s="14" t="s">
        <v>2756</v>
      </c>
      <c r="AB2342" s="147">
        <v>7932</v>
      </c>
      <c r="AC2342" s="148" t="s">
        <v>332</v>
      </c>
    </row>
    <row r="2343" spans="26:29" ht="15.75">
      <c r="Z2343" s="14" t="s">
        <v>2757</v>
      </c>
      <c r="AB2343" s="147">
        <v>7932</v>
      </c>
      <c r="AC2343" s="148" t="s">
        <v>3086</v>
      </c>
    </row>
    <row r="2344" spans="26:29" ht="15.75">
      <c r="Z2344" s="14" t="s">
        <v>2758</v>
      </c>
      <c r="AB2344" s="147">
        <v>7934</v>
      </c>
      <c r="AC2344" s="148" t="s">
        <v>317</v>
      </c>
    </row>
    <row r="2345" spans="26:29" ht="15.75">
      <c r="Z2345" s="14" t="s">
        <v>2759</v>
      </c>
      <c r="AB2345" s="147">
        <v>7935</v>
      </c>
      <c r="AC2345" s="148" t="s">
        <v>1491</v>
      </c>
    </row>
    <row r="2346" spans="26:29" ht="15.75">
      <c r="Z2346" s="14" t="s">
        <v>2760</v>
      </c>
      <c r="AB2346" s="147">
        <v>7935</v>
      </c>
      <c r="AC2346" s="148" t="s">
        <v>873</v>
      </c>
    </row>
    <row r="2347" spans="26:29" ht="15.75">
      <c r="Z2347" s="14" t="s">
        <v>2761</v>
      </c>
      <c r="AB2347" s="147">
        <v>7935</v>
      </c>
      <c r="AC2347" s="148" t="s">
        <v>1475</v>
      </c>
    </row>
    <row r="2348" spans="26:29" ht="15.75">
      <c r="Z2348" s="14" t="s">
        <v>2762</v>
      </c>
      <c r="AB2348" s="147">
        <v>7936</v>
      </c>
      <c r="AC2348" s="148" t="s">
        <v>3019</v>
      </c>
    </row>
    <row r="2349" spans="26:29" ht="15.75">
      <c r="Z2349" s="14" t="s">
        <v>2763</v>
      </c>
      <c r="AB2349" s="147">
        <v>7937</v>
      </c>
      <c r="AC2349" s="148" t="s">
        <v>756</v>
      </c>
    </row>
    <row r="2350" spans="26:29" ht="15.75">
      <c r="Z2350" s="14" t="s">
        <v>2764</v>
      </c>
      <c r="AB2350" s="147">
        <v>7940</v>
      </c>
      <c r="AC2350" s="148" t="s">
        <v>3021</v>
      </c>
    </row>
    <row r="2351" spans="26:29" ht="15.75">
      <c r="Z2351" s="14" t="s">
        <v>2765</v>
      </c>
      <c r="AB2351" s="147">
        <v>7940</v>
      </c>
      <c r="AC2351" s="148" t="s">
        <v>931</v>
      </c>
    </row>
    <row r="2352" spans="26:29" ht="15.75">
      <c r="Z2352" s="14" t="s">
        <v>2766</v>
      </c>
      <c r="AB2352" s="147">
        <v>7940</v>
      </c>
      <c r="AC2352" s="148" t="s">
        <v>1577</v>
      </c>
    </row>
    <row r="2353" spans="26:29" ht="15.75">
      <c r="Z2353" s="14" t="s">
        <v>2767</v>
      </c>
      <c r="AB2353" s="147">
        <v>7951</v>
      </c>
      <c r="AC2353" s="148" t="s">
        <v>2906</v>
      </c>
    </row>
    <row r="2354" spans="26:29" ht="15.75">
      <c r="Z2354" s="14" t="s">
        <v>2768</v>
      </c>
      <c r="AB2354" s="147">
        <v>7951</v>
      </c>
      <c r="AC2354" s="148" t="s">
        <v>1274</v>
      </c>
    </row>
    <row r="2355" spans="26:29" ht="15.75">
      <c r="Z2355" s="14" t="s">
        <v>2769</v>
      </c>
      <c r="AB2355" s="147">
        <v>7951</v>
      </c>
      <c r="AC2355" s="148" t="s">
        <v>2545</v>
      </c>
    </row>
    <row r="2356" spans="26:29" ht="15.75">
      <c r="Z2356" s="14" t="s">
        <v>2770</v>
      </c>
      <c r="AB2356" s="147">
        <v>7951</v>
      </c>
      <c r="AC2356" s="148" t="s">
        <v>3435</v>
      </c>
    </row>
    <row r="2357" spans="26:29" ht="15.75">
      <c r="Z2357" s="14" t="s">
        <v>2771</v>
      </c>
      <c r="AB2357" s="147">
        <v>7953</v>
      </c>
      <c r="AC2357" s="148" t="s">
        <v>1727</v>
      </c>
    </row>
    <row r="2358" spans="26:29" ht="15.75">
      <c r="Z2358" s="14" t="s">
        <v>2772</v>
      </c>
      <c r="AB2358" s="147">
        <v>7954</v>
      </c>
      <c r="AC2358" s="148" t="s">
        <v>2016</v>
      </c>
    </row>
    <row r="2359" spans="26:29" ht="15.75">
      <c r="Z2359" s="14" t="s">
        <v>2773</v>
      </c>
      <c r="AB2359" s="147">
        <v>7954</v>
      </c>
      <c r="AC2359" s="148" t="s">
        <v>1287</v>
      </c>
    </row>
    <row r="2360" spans="26:29" ht="15.75">
      <c r="Z2360" s="14" t="s">
        <v>2774</v>
      </c>
      <c r="AB2360" s="147">
        <v>7954</v>
      </c>
      <c r="AC2360" s="148" t="s">
        <v>1325</v>
      </c>
    </row>
    <row r="2361" spans="26:29" ht="15.75">
      <c r="Z2361" s="14" t="s">
        <v>2775</v>
      </c>
      <c r="AB2361" s="147">
        <v>7954</v>
      </c>
      <c r="AC2361" s="148" t="s">
        <v>1734</v>
      </c>
    </row>
    <row r="2362" spans="26:29" ht="15.75">
      <c r="Z2362" s="14" t="s">
        <v>2776</v>
      </c>
      <c r="AB2362" s="147">
        <v>7954</v>
      </c>
      <c r="AC2362" s="148" t="s">
        <v>2026</v>
      </c>
    </row>
    <row r="2363" spans="26:29" ht="15.75">
      <c r="Z2363" s="14" t="s">
        <v>2777</v>
      </c>
      <c r="AB2363" s="147">
        <v>7957</v>
      </c>
      <c r="AC2363" s="148" t="s">
        <v>2420</v>
      </c>
    </row>
    <row r="2364" spans="26:29" ht="15.75">
      <c r="Z2364" s="14" t="s">
        <v>2778</v>
      </c>
      <c r="AB2364" s="147">
        <v>7958</v>
      </c>
      <c r="AC2364" s="148" t="s">
        <v>1583</v>
      </c>
    </row>
    <row r="2365" spans="26:29" ht="15.75">
      <c r="Z2365" s="14" t="s">
        <v>2779</v>
      </c>
      <c r="AB2365" s="147">
        <v>7960</v>
      </c>
      <c r="AC2365" s="148" t="s">
        <v>2809</v>
      </c>
    </row>
    <row r="2366" spans="26:29" ht="15.75">
      <c r="Z2366" s="14" t="s">
        <v>2780</v>
      </c>
      <c r="AB2366" s="147">
        <v>7960</v>
      </c>
      <c r="AC2366" s="148" t="s">
        <v>1029</v>
      </c>
    </row>
    <row r="2367" spans="26:29" ht="15.75">
      <c r="Z2367" s="14" t="s">
        <v>2781</v>
      </c>
      <c r="AB2367" s="147">
        <v>7960</v>
      </c>
      <c r="AC2367" s="148" t="s">
        <v>1035</v>
      </c>
    </row>
    <row r="2368" spans="26:29" ht="15.75">
      <c r="Z2368" s="14" t="s">
        <v>2782</v>
      </c>
      <c r="AB2368" s="147">
        <v>7960</v>
      </c>
      <c r="AC2368" s="148" t="s">
        <v>2056</v>
      </c>
    </row>
    <row r="2369" spans="26:29" ht="15.75">
      <c r="Z2369" s="14" t="s">
        <v>2783</v>
      </c>
      <c r="AB2369" s="147">
        <v>7960</v>
      </c>
      <c r="AC2369" s="148" t="s">
        <v>2885</v>
      </c>
    </row>
    <row r="2370" spans="26:29" ht="15.75">
      <c r="Z2370" s="14" t="s">
        <v>2784</v>
      </c>
      <c r="AB2370" s="147">
        <v>7960</v>
      </c>
      <c r="AC2370" s="148" t="s">
        <v>2891</v>
      </c>
    </row>
    <row r="2371" spans="26:29" ht="15.75">
      <c r="Z2371" s="14" t="s">
        <v>2785</v>
      </c>
      <c r="AB2371" s="147">
        <v>7964</v>
      </c>
      <c r="AC2371" s="148" t="s">
        <v>858</v>
      </c>
    </row>
    <row r="2372" spans="26:29" ht="15.75">
      <c r="Z2372" s="14" t="s">
        <v>2786</v>
      </c>
      <c r="AB2372" s="147">
        <v>7966</v>
      </c>
      <c r="AC2372" s="148" t="s">
        <v>748</v>
      </c>
    </row>
    <row r="2373" spans="26:29" ht="15.75">
      <c r="Z2373" s="14" t="s">
        <v>2787</v>
      </c>
      <c r="AB2373" s="147">
        <v>7967</v>
      </c>
      <c r="AC2373" s="148" t="s">
        <v>1027</v>
      </c>
    </row>
    <row r="2374" spans="26:29" ht="15.75">
      <c r="Z2374" s="14" t="s">
        <v>2788</v>
      </c>
      <c r="AB2374" s="147">
        <v>7967</v>
      </c>
      <c r="AC2374" s="148" t="s">
        <v>1030</v>
      </c>
    </row>
    <row r="2375" spans="26:29" ht="15.75">
      <c r="Z2375" s="14" t="s">
        <v>2789</v>
      </c>
      <c r="AB2375" s="147">
        <v>7967</v>
      </c>
      <c r="AC2375" s="148" t="s">
        <v>2053</v>
      </c>
    </row>
    <row r="2376" spans="26:29" ht="15.75">
      <c r="Z2376" s="14" t="s">
        <v>2790</v>
      </c>
      <c r="AB2376" s="147">
        <v>7968</v>
      </c>
      <c r="AC2376" s="148" t="s">
        <v>1184</v>
      </c>
    </row>
    <row r="2377" spans="26:29" ht="15.75">
      <c r="Z2377" s="14" t="s">
        <v>2791</v>
      </c>
      <c r="AB2377" s="147">
        <v>7971</v>
      </c>
      <c r="AC2377" s="148" t="s">
        <v>1459</v>
      </c>
    </row>
    <row r="2378" spans="26:29" ht="15.75">
      <c r="Z2378" s="14" t="s">
        <v>2792</v>
      </c>
      <c r="AB2378" s="147">
        <v>7972</v>
      </c>
      <c r="AC2378" s="148" t="s">
        <v>1329</v>
      </c>
    </row>
    <row r="2379" spans="26:29" ht="15.75">
      <c r="Z2379" s="14" t="s">
        <v>2793</v>
      </c>
      <c r="AB2379" s="147">
        <v>7973</v>
      </c>
      <c r="AC2379" s="148" t="s">
        <v>3155</v>
      </c>
    </row>
    <row r="2380" spans="26:29" ht="15.75">
      <c r="Z2380" s="15" t="s">
        <v>2794</v>
      </c>
      <c r="AB2380" s="147">
        <v>7973</v>
      </c>
      <c r="AC2380" s="148" t="s">
        <v>825</v>
      </c>
    </row>
    <row r="2381" spans="26:29" ht="15.75">
      <c r="Z2381" s="14" t="s">
        <v>2795</v>
      </c>
      <c r="AB2381" s="147">
        <v>7973</v>
      </c>
      <c r="AC2381" s="148" t="s">
        <v>1107</v>
      </c>
    </row>
    <row r="2382" spans="26:29" ht="15.75">
      <c r="Z2382" s="14" t="s">
        <v>2796</v>
      </c>
      <c r="AB2382" s="147">
        <v>7973</v>
      </c>
      <c r="AC2382" s="148" t="s">
        <v>3381</v>
      </c>
    </row>
    <row r="2383" spans="26:29" ht="15.75">
      <c r="Z2383" s="14" t="s">
        <v>2797</v>
      </c>
      <c r="AB2383" s="147">
        <v>7975</v>
      </c>
      <c r="AC2383" s="148" t="s">
        <v>1719</v>
      </c>
    </row>
    <row r="2384" spans="26:29" ht="15.75">
      <c r="Z2384" s="14" t="s">
        <v>2798</v>
      </c>
      <c r="AB2384" s="147">
        <v>7976</v>
      </c>
      <c r="AC2384" s="148" t="s">
        <v>3490</v>
      </c>
    </row>
    <row r="2385" spans="26:29" ht="15.75">
      <c r="Z2385" s="14" t="s">
        <v>2799</v>
      </c>
      <c r="AB2385" s="147">
        <v>7976</v>
      </c>
      <c r="AC2385" s="148" t="s">
        <v>3080</v>
      </c>
    </row>
    <row r="2386" spans="26:29" ht="15.75">
      <c r="Z2386" s="14" t="s">
        <v>2800</v>
      </c>
      <c r="AB2386" s="147">
        <v>7977</v>
      </c>
      <c r="AC2386" s="148" t="s">
        <v>1642</v>
      </c>
    </row>
    <row r="2387" spans="26:29" ht="15.75">
      <c r="Z2387" s="14" t="s">
        <v>2801</v>
      </c>
      <c r="AB2387" s="147">
        <v>7977</v>
      </c>
      <c r="AC2387" s="148" t="s">
        <v>1028</v>
      </c>
    </row>
    <row r="2388" spans="26:29" ht="15.75">
      <c r="Z2388" s="14" t="s">
        <v>2802</v>
      </c>
      <c r="AB2388" s="147">
        <v>7977</v>
      </c>
      <c r="AC2388" s="148" t="s">
        <v>2621</v>
      </c>
    </row>
    <row r="2389" spans="26:29" ht="15.75">
      <c r="Z2389" s="15" t="s">
        <v>2803</v>
      </c>
      <c r="AB2389" s="147">
        <v>7979</v>
      </c>
      <c r="AC2389" s="148" t="s">
        <v>1036</v>
      </c>
    </row>
    <row r="2390" spans="26:29" ht="15.75">
      <c r="Z2390" s="14" t="s">
        <v>2804</v>
      </c>
      <c r="AB2390" s="147">
        <v>7980</v>
      </c>
      <c r="AC2390" s="148" t="s">
        <v>2580</v>
      </c>
    </row>
    <row r="2391" spans="26:29" ht="15.75">
      <c r="Z2391" s="14" t="s">
        <v>2805</v>
      </c>
      <c r="AB2391" s="147">
        <v>7981</v>
      </c>
      <c r="AC2391" s="148" t="s">
        <v>2322</v>
      </c>
    </row>
    <row r="2392" spans="26:29" ht="15.75">
      <c r="Z2392" s="14" t="s">
        <v>2806</v>
      </c>
      <c r="AB2392" s="147">
        <v>7981</v>
      </c>
      <c r="AC2392" s="148" t="s">
        <v>1799</v>
      </c>
    </row>
    <row r="2393" spans="26:29" ht="15.75">
      <c r="Z2393" s="14" t="s">
        <v>2807</v>
      </c>
      <c r="AB2393" s="147">
        <v>7981</v>
      </c>
      <c r="AC2393" s="148" t="s">
        <v>2099</v>
      </c>
    </row>
    <row r="2394" spans="26:29" ht="15.75">
      <c r="Z2394" s="14" t="s">
        <v>2808</v>
      </c>
      <c r="AB2394" s="147">
        <v>7981</v>
      </c>
      <c r="AC2394" s="148" t="s">
        <v>2166</v>
      </c>
    </row>
    <row r="2395" spans="26:29" ht="15.75">
      <c r="Z2395" s="14" t="s">
        <v>2809</v>
      </c>
      <c r="AB2395" s="147">
        <v>7981</v>
      </c>
      <c r="AC2395" s="148" t="s">
        <v>3281</v>
      </c>
    </row>
    <row r="2396" spans="26:29" ht="15.75">
      <c r="Z2396" s="14" t="s">
        <v>2810</v>
      </c>
      <c r="AB2396" s="147">
        <v>7985</v>
      </c>
      <c r="AC2396" s="148" t="s">
        <v>2225</v>
      </c>
    </row>
    <row r="2397" spans="26:29" ht="15.75">
      <c r="Z2397" s="14" t="s">
        <v>2811</v>
      </c>
      <c r="AB2397" s="147">
        <v>7985</v>
      </c>
      <c r="AC2397" s="148" t="s">
        <v>1752</v>
      </c>
    </row>
    <row r="2398" spans="26:29" ht="15.75">
      <c r="Z2398" s="14" t="s">
        <v>2812</v>
      </c>
      <c r="AB2398" s="147">
        <v>7987</v>
      </c>
      <c r="AC2398" s="148" t="s">
        <v>1523</v>
      </c>
    </row>
    <row r="2399" spans="26:29" ht="15.75">
      <c r="Z2399" s="14" t="s">
        <v>2813</v>
      </c>
      <c r="AB2399" s="147">
        <v>7988</v>
      </c>
      <c r="AC2399" s="148" t="s">
        <v>964</v>
      </c>
    </row>
    <row r="2400" spans="26:29" ht="15.75">
      <c r="Z2400" s="14" t="s">
        <v>2814</v>
      </c>
      <c r="AB2400" s="147">
        <v>8000</v>
      </c>
      <c r="AC2400" s="148" t="s">
        <v>2982</v>
      </c>
    </row>
    <row r="2401" spans="26:29" ht="15.75">
      <c r="Z2401" s="14" t="s">
        <v>2815</v>
      </c>
      <c r="AB2401" s="147">
        <v>8019</v>
      </c>
      <c r="AC2401" s="147" t="s">
        <v>2982</v>
      </c>
    </row>
    <row r="2402" spans="26:29" ht="15.75">
      <c r="Z2402" s="14" t="s">
        <v>2816</v>
      </c>
      <c r="AB2402" s="147">
        <v>8041</v>
      </c>
      <c r="AC2402" s="148" t="s">
        <v>933</v>
      </c>
    </row>
    <row r="2403" spans="26:29" ht="15.75">
      <c r="Z2403" s="14" t="s">
        <v>2817</v>
      </c>
      <c r="AB2403" s="147">
        <v>8042</v>
      </c>
      <c r="AC2403" s="148" t="s">
        <v>2161</v>
      </c>
    </row>
    <row r="2404" spans="26:29" ht="15.75">
      <c r="Z2404" s="14" t="s">
        <v>2818</v>
      </c>
      <c r="AB2404" s="147">
        <v>8043</v>
      </c>
      <c r="AC2404" s="148" t="s">
        <v>1524</v>
      </c>
    </row>
    <row r="2405" spans="26:29" ht="15.75">
      <c r="Z2405" s="14" t="s">
        <v>2819</v>
      </c>
      <c r="AB2405" s="147">
        <v>8044</v>
      </c>
      <c r="AC2405" s="148" t="s">
        <v>1725</v>
      </c>
    </row>
    <row r="2406" spans="26:29" ht="15.75">
      <c r="Z2406" s="14" t="s">
        <v>2820</v>
      </c>
      <c r="AB2406" s="147">
        <v>8045</v>
      </c>
      <c r="AC2406" s="148" t="s">
        <v>1526</v>
      </c>
    </row>
    <row r="2407" spans="26:29" ht="15.75">
      <c r="Z2407" s="14" t="s">
        <v>2821</v>
      </c>
      <c r="AB2407" s="147">
        <v>8046</v>
      </c>
      <c r="AC2407" s="148" t="s">
        <v>550</v>
      </c>
    </row>
    <row r="2408" spans="26:29" ht="15.75">
      <c r="Z2408" s="14" t="s">
        <v>2822</v>
      </c>
      <c r="AB2408" s="147">
        <v>8051</v>
      </c>
      <c r="AC2408" s="148" t="s">
        <v>2785</v>
      </c>
    </row>
    <row r="2409" spans="26:29" ht="15.75">
      <c r="Z2409" s="14" t="s">
        <v>2823</v>
      </c>
      <c r="AB2409" s="147">
        <v>8052</v>
      </c>
      <c r="AC2409" s="148" t="s">
        <v>1156</v>
      </c>
    </row>
    <row r="2410" spans="26:29" ht="15.75">
      <c r="Z2410" s="14" t="s">
        <v>2824</v>
      </c>
      <c r="AB2410" s="147">
        <v>8053</v>
      </c>
      <c r="AC2410" s="148" t="s">
        <v>731</v>
      </c>
    </row>
    <row r="2411" spans="26:29" ht="15.75">
      <c r="Z2411" s="14" t="s">
        <v>2825</v>
      </c>
      <c r="AB2411" s="147">
        <v>8054</v>
      </c>
      <c r="AC2411" s="147" t="s">
        <v>611</v>
      </c>
    </row>
    <row r="2412" spans="26:29" ht="15.75">
      <c r="Z2412" s="14" t="s">
        <v>2826</v>
      </c>
      <c r="AB2412" s="147">
        <v>8055</v>
      </c>
      <c r="AC2412" s="148" t="s">
        <v>611</v>
      </c>
    </row>
    <row r="2413" spans="26:29" ht="15.75">
      <c r="Z2413" s="14" t="s">
        <v>2827</v>
      </c>
      <c r="AB2413" s="147">
        <v>8056</v>
      </c>
      <c r="AC2413" s="148" t="s">
        <v>544</v>
      </c>
    </row>
    <row r="2414" spans="26:29" ht="15.75">
      <c r="Z2414" s="14" t="s">
        <v>2828</v>
      </c>
      <c r="AB2414" s="147">
        <v>8060</v>
      </c>
      <c r="AC2414" s="148" t="s">
        <v>2176</v>
      </c>
    </row>
    <row r="2415" spans="26:29" ht="15.75">
      <c r="Z2415" s="14" t="s">
        <v>2829</v>
      </c>
      <c r="AB2415" s="147">
        <v>8065</v>
      </c>
      <c r="AC2415" s="148" t="s">
        <v>2301</v>
      </c>
    </row>
    <row r="2416" spans="26:29" ht="15.75">
      <c r="Z2416" s="14" t="s">
        <v>2830</v>
      </c>
      <c r="AB2416" s="147">
        <v>8066</v>
      </c>
      <c r="AC2416" s="148" t="s">
        <v>2651</v>
      </c>
    </row>
    <row r="2417" spans="26:29" ht="15.75">
      <c r="Z2417" s="14" t="s">
        <v>2831</v>
      </c>
      <c r="AB2417" s="147">
        <v>8071</v>
      </c>
      <c r="AC2417" s="148" t="s">
        <v>1999</v>
      </c>
    </row>
    <row r="2418" spans="26:29" ht="15.75">
      <c r="Z2418" s="14" t="s">
        <v>2832</v>
      </c>
      <c r="AB2418" s="147">
        <v>8072</v>
      </c>
      <c r="AC2418" s="148" t="s">
        <v>2889</v>
      </c>
    </row>
    <row r="2419" spans="26:29" ht="15.75">
      <c r="Z2419" s="14" t="s">
        <v>2833</v>
      </c>
      <c r="AB2419" s="147">
        <v>8073</v>
      </c>
      <c r="AC2419" s="148" t="s">
        <v>851</v>
      </c>
    </row>
    <row r="2420" spans="26:29" ht="15.75">
      <c r="Z2420" s="14" t="s">
        <v>2834</v>
      </c>
      <c r="AB2420" s="147">
        <v>8074</v>
      </c>
      <c r="AC2420" s="148" t="s">
        <v>921</v>
      </c>
    </row>
    <row r="2421" spans="26:29" ht="15.75">
      <c r="Z2421" s="14" t="s">
        <v>2835</v>
      </c>
      <c r="AB2421" s="147">
        <v>8080</v>
      </c>
      <c r="AC2421" s="148" t="s">
        <v>732</v>
      </c>
    </row>
    <row r="2422" spans="26:29" ht="15.75">
      <c r="Z2422" s="14" t="s">
        <v>2836</v>
      </c>
      <c r="AB2422" s="147">
        <v>8081</v>
      </c>
      <c r="AC2422" s="148" t="s">
        <v>3541</v>
      </c>
    </row>
    <row r="2423" spans="26:29" ht="15.75">
      <c r="Z2423" s="14" t="s">
        <v>2837</v>
      </c>
      <c r="AB2423" s="147">
        <v>8082</v>
      </c>
      <c r="AC2423" s="148" t="s">
        <v>1251</v>
      </c>
    </row>
    <row r="2424" spans="26:29" ht="15.75">
      <c r="Z2424" s="14" t="s">
        <v>2838</v>
      </c>
      <c r="AB2424" s="147">
        <v>8083</v>
      </c>
      <c r="AC2424" s="148" t="s">
        <v>852</v>
      </c>
    </row>
    <row r="2425" spans="26:29" ht="15.75">
      <c r="Z2425" s="14" t="s">
        <v>2839</v>
      </c>
      <c r="AB2425" s="147">
        <v>8085</v>
      </c>
      <c r="AC2425" s="148" t="s">
        <v>3446</v>
      </c>
    </row>
    <row r="2426" spans="26:29" ht="15.75">
      <c r="Z2426" s="14" t="s">
        <v>2840</v>
      </c>
      <c r="AB2426" s="147">
        <v>8086</v>
      </c>
      <c r="AC2426" s="148" t="s">
        <v>1159</v>
      </c>
    </row>
    <row r="2427" spans="26:29" ht="15.75">
      <c r="Z2427" s="14" t="s">
        <v>2841</v>
      </c>
      <c r="AB2427" s="147">
        <v>8087</v>
      </c>
      <c r="AC2427" s="148" t="s">
        <v>305</v>
      </c>
    </row>
    <row r="2428" spans="26:29" ht="15.75">
      <c r="Z2428" s="14" t="s">
        <v>2842</v>
      </c>
      <c r="AB2428" s="147">
        <v>8088</v>
      </c>
      <c r="AC2428" s="148" t="s">
        <v>3093</v>
      </c>
    </row>
    <row r="2429" spans="26:29" ht="15.75">
      <c r="Z2429" s="14" t="s">
        <v>2843</v>
      </c>
      <c r="AB2429" s="147">
        <v>8089</v>
      </c>
      <c r="AC2429" s="148" t="s">
        <v>3445</v>
      </c>
    </row>
    <row r="2430" spans="26:29" ht="15.75">
      <c r="Z2430" s="14" t="s">
        <v>2844</v>
      </c>
      <c r="AB2430" s="147">
        <v>8092</v>
      </c>
      <c r="AC2430" s="148" t="s">
        <v>2534</v>
      </c>
    </row>
    <row r="2431" spans="26:29" ht="15.75">
      <c r="Z2431" s="14" t="s">
        <v>2845</v>
      </c>
      <c r="AB2431" s="147">
        <v>8093</v>
      </c>
      <c r="AC2431" s="148" t="s">
        <v>1977</v>
      </c>
    </row>
    <row r="2432" spans="26:29" ht="15.75">
      <c r="Z2432" s="14" t="s">
        <v>2846</v>
      </c>
      <c r="AB2432" s="147">
        <v>8095</v>
      </c>
      <c r="AC2432" s="148" t="s">
        <v>2491</v>
      </c>
    </row>
    <row r="2433" spans="26:29" ht="15.75">
      <c r="Z2433" s="14" t="s">
        <v>2847</v>
      </c>
      <c r="AB2433" s="147">
        <v>8096</v>
      </c>
      <c r="AC2433" s="148" t="s">
        <v>2890</v>
      </c>
    </row>
    <row r="2434" spans="26:29" ht="15.75">
      <c r="Z2434" s="14" t="s">
        <v>2848</v>
      </c>
      <c r="AB2434" s="147">
        <v>8097</v>
      </c>
      <c r="AC2434" s="148" t="s">
        <v>2198</v>
      </c>
    </row>
    <row r="2435" spans="26:29" ht="15.75">
      <c r="Z2435" s="14" t="s">
        <v>2849</v>
      </c>
      <c r="AB2435" s="147">
        <v>8100</v>
      </c>
      <c r="AC2435" s="148" t="s">
        <v>3397</v>
      </c>
    </row>
    <row r="2436" spans="26:29" ht="15.75">
      <c r="Z2436" s="14" t="s">
        <v>2850</v>
      </c>
      <c r="AB2436" s="147">
        <v>8105</v>
      </c>
      <c r="AC2436" s="148" t="s">
        <v>2571</v>
      </c>
    </row>
    <row r="2437" spans="26:29" ht="15.75">
      <c r="Z2437" s="14" t="s">
        <v>2851</v>
      </c>
      <c r="AB2437" s="147">
        <v>8109</v>
      </c>
      <c r="AC2437" s="148" t="s">
        <v>3172</v>
      </c>
    </row>
    <row r="2438" spans="26:29" ht="15.75">
      <c r="Z2438" s="14" t="s">
        <v>2852</v>
      </c>
      <c r="AB2438" s="147">
        <v>8111</v>
      </c>
      <c r="AC2438" s="148" t="s">
        <v>2814</v>
      </c>
    </row>
    <row r="2439" spans="26:29" ht="15.75">
      <c r="Z2439" s="14" t="s">
        <v>2853</v>
      </c>
      <c r="AB2439" s="147">
        <v>8112</v>
      </c>
      <c r="AC2439" s="148" t="s">
        <v>3549</v>
      </c>
    </row>
    <row r="2440" spans="26:29" ht="15.75">
      <c r="Z2440" s="14" t="s">
        <v>2854</v>
      </c>
      <c r="AB2440" s="147">
        <v>8121</v>
      </c>
      <c r="AC2440" s="148" t="s">
        <v>3096</v>
      </c>
    </row>
    <row r="2441" spans="26:29" ht="15.75">
      <c r="Z2441" s="14" t="s">
        <v>2855</v>
      </c>
      <c r="AB2441" s="147">
        <v>8122</v>
      </c>
      <c r="AC2441" s="148" t="s">
        <v>948</v>
      </c>
    </row>
    <row r="2442" spans="26:29" ht="15.75">
      <c r="Z2442" s="14" t="s">
        <v>2856</v>
      </c>
      <c r="AB2442" s="147">
        <v>8123</v>
      </c>
      <c r="AC2442" s="148" t="s">
        <v>2873</v>
      </c>
    </row>
    <row r="2443" spans="26:29" ht="15.75">
      <c r="Z2443" s="14" t="s">
        <v>2857</v>
      </c>
      <c r="AB2443" s="147">
        <v>8124</v>
      </c>
      <c r="AC2443" s="148" t="s">
        <v>1595</v>
      </c>
    </row>
    <row r="2444" spans="26:29" ht="15.75">
      <c r="Z2444" s="14" t="s">
        <v>2858</v>
      </c>
      <c r="AB2444" s="147">
        <v>8125</v>
      </c>
      <c r="AC2444" s="148" t="s">
        <v>2786</v>
      </c>
    </row>
    <row r="2445" spans="26:29" ht="15.75">
      <c r="Z2445" s="14" t="s">
        <v>2859</v>
      </c>
      <c r="AB2445" s="147">
        <v>8126</v>
      </c>
      <c r="AC2445" s="148" t="s">
        <v>2795</v>
      </c>
    </row>
    <row r="2446" spans="26:29" ht="15.75">
      <c r="Z2446" s="14" t="s">
        <v>2860</v>
      </c>
      <c r="AB2446" s="147">
        <v>8127</v>
      </c>
      <c r="AC2446" s="148" t="s">
        <v>91</v>
      </c>
    </row>
    <row r="2447" spans="26:29" ht="15.75">
      <c r="Z2447" s="14" t="s">
        <v>2861</v>
      </c>
      <c r="AB2447" s="147">
        <v>8130</v>
      </c>
      <c r="AC2447" s="148" t="s">
        <v>1109</v>
      </c>
    </row>
    <row r="2448" spans="26:29" ht="15.75">
      <c r="Z2448" s="14" t="s">
        <v>2862</v>
      </c>
      <c r="AB2448" s="147">
        <v>8131</v>
      </c>
      <c r="AC2448" s="147" t="s">
        <v>1109</v>
      </c>
    </row>
    <row r="2449" spans="26:29" ht="15.75">
      <c r="Z2449" s="14" t="s">
        <v>2863</v>
      </c>
      <c r="AB2449" s="147">
        <v>8132</v>
      </c>
      <c r="AC2449" s="148" t="s">
        <v>1950</v>
      </c>
    </row>
    <row r="2450" spans="26:29" ht="15.75">
      <c r="Z2450" s="14" t="s">
        <v>2864</v>
      </c>
      <c r="AB2450" s="147">
        <v>8133</v>
      </c>
      <c r="AC2450" s="148" t="s">
        <v>2130</v>
      </c>
    </row>
    <row r="2451" spans="26:29" ht="15.75">
      <c r="Z2451" s="14" t="s">
        <v>2865</v>
      </c>
      <c r="AB2451" s="147">
        <v>8134</v>
      </c>
      <c r="AC2451" s="148" t="s">
        <v>2077</v>
      </c>
    </row>
    <row r="2452" spans="26:29" ht="15.75">
      <c r="Z2452" s="14" t="s">
        <v>2866</v>
      </c>
      <c r="AB2452" s="147">
        <v>8135</v>
      </c>
      <c r="AC2452" s="148" t="s">
        <v>975</v>
      </c>
    </row>
    <row r="2453" spans="26:29" ht="15.75">
      <c r="Z2453" s="14" t="s">
        <v>2867</v>
      </c>
      <c r="AB2453" s="147">
        <v>8136</v>
      </c>
      <c r="AC2453" s="148" t="s">
        <v>1925</v>
      </c>
    </row>
    <row r="2454" spans="26:29" ht="15.75">
      <c r="Z2454" s="14" t="s">
        <v>2868</v>
      </c>
      <c r="AB2454" s="147">
        <v>8137</v>
      </c>
      <c r="AC2454" s="148" t="s">
        <v>2119</v>
      </c>
    </row>
    <row r="2455" spans="26:29" ht="15.75">
      <c r="Z2455" s="14" t="s">
        <v>2869</v>
      </c>
      <c r="AB2455" s="147">
        <v>8138</v>
      </c>
      <c r="AC2455" s="148" t="s">
        <v>2902</v>
      </c>
    </row>
    <row r="2456" spans="26:29" ht="15.75">
      <c r="Z2456" s="14" t="s">
        <v>2870</v>
      </c>
      <c r="AB2456" s="147">
        <v>8142</v>
      </c>
      <c r="AC2456" s="148" t="s">
        <v>3341</v>
      </c>
    </row>
    <row r="2457" spans="26:29" ht="15.75">
      <c r="Z2457" s="14" t="s">
        <v>2871</v>
      </c>
      <c r="AB2457" s="147">
        <v>8143</v>
      </c>
      <c r="AC2457" s="148" t="s">
        <v>2797</v>
      </c>
    </row>
    <row r="2458" spans="26:29" ht="15.75">
      <c r="Z2458" s="14" t="s">
        <v>2872</v>
      </c>
      <c r="AB2458" s="147">
        <v>8144</v>
      </c>
      <c r="AC2458" s="148" t="s">
        <v>2787</v>
      </c>
    </row>
    <row r="2459" spans="26:29" ht="15.75">
      <c r="Z2459" s="14" t="s">
        <v>2873</v>
      </c>
      <c r="AB2459" s="147">
        <v>8145</v>
      </c>
      <c r="AC2459" s="148" t="s">
        <v>2200</v>
      </c>
    </row>
    <row r="2460" spans="26:29" ht="15.75">
      <c r="Z2460" s="14" t="s">
        <v>2874</v>
      </c>
      <c r="AB2460" s="147">
        <v>8146</v>
      </c>
      <c r="AC2460" s="148" t="s">
        <v>1569</v>
      </c>
    </row>
    <row r="2461" spans="26:29" ht="15.75">
      <c r="Z2461" s="14" t="s">
        <v>2875</v>
      </c>
      <c r="AB2461" s="147">
        <v>8151</v>
      </c>
      <c r="AC2461" s="148" t="s">
        <v>2900</v>
      </c>
    </row>
    <row r="2462" spans="26:29" ht="15.75">
      <c r="Z2462" s="14" t="s">
        <v>2876</v>
      </c>
      <c r="AB2462" s="147">
        <v>8152</v>
      </c>
      <c r="AC2462" s="148" t="s">
        <v>1880</v>
      </c>
    </row>
    <row r="2463" spans="26:29" ht="15.75">
      <c r="Z2463" s="14" t="s">
        <v>2877</v>
      </c>
      <c r="AB2463" s="147">
        <v>8154</v>
      </c>
      <c r="AC2463" s="148" t="s">
        <v>2609</v>
      </c>
    </row>
    <row r="2464" spans="26:29" ht="15.75">
      <c r="Z2464" s="14" t="s">
        <v>2878</v>
      </c>
      <c r="AB2464" s="147">
        <v>8156</v>
      </c>
      <c r="AC2464" s="148" t="s">
        <v>1779</v>
      </c>
    </row>
    <row r="2465" spans="26:29" ht="15.75">
      <c r="Z2465" s="14" t="s">
        <v>2879</v>
      </c>
      <c r="AB2465" s="147">
        <v>8157</v>
      </c>
      <c r="AC2465" s="148" t="s">
        <v>1217</v>
      </c>
    </row>
    <row r="2466" spans="26:29" ht="15.75">
      <c r="Z2466" s="14" t="s">
        <v>2880</v>
      </c>
      <c r="AB2466" s="147">
        <v>8161</v>
      </c>
      <c r="AC2466" s="148" t="s">
        <v>2479</v>
      </c>
    </row>
    <row r="2467" spans="26:29" ht="15.75">
      <c r="Z2467" s="14" t="s">
        <v>2881</v>
      </c>
      <c r="AB2467" s="147">
        <v>8162</v>
      </c>
      <c r="AC2467" s="148" t="s">
        <v>1918</v>
      </c>
    </row>
    <row r="2468" spans="26:29" ht="15.75">
      <c r="Z2468" s="14" t="s">
        <v>2882</v>
      </c>
      <c r="AB2468" s="147">
        <v>8163</v>
      </c>
      <c r="AC2468" s="148" t="s">
        <v>848</v>
      </c>
    </row>
    <row r="2469" spans="26:29" ht="15.75">
      <c r="Z2469" s="14" t="s">
        <v>2883</v>
      </c>
      <c r="AB2469" s="147">
        <v>8164</v>
      </c>
      <c r="AC2469" s="148" t="s">
        <v>589</v>
      </c>
    </row>
    <row r="2470" spans="26:29" ht="15.75">
      <c r="Z2470" s="14" t="s">
        <v>2884</v>
      </c>
      <c r="AB2470" s="147">
        <v>8171</v>
      </c>
      <c r="AC2470" s="148" t="s">
        <v>610</v>
      </c>
    </row>
    <row r="2471" spans="26:29" ht="15.75">
      <c r="Z2471" s="14" t="s">
        <v>2885</v>
      </c>
      <c r="AB2471" s="147">
        <v>8172</v>
      </c>
      <c r="AC2471" s="147" t="s">
        <v>581</v>
      </c>
    </row>
    <row r="2472" spans="26:29" ht="15.75">
      <c r="Z2472" s="14" t="s">
        <v>2886</v>
      </c>
      <c r="AB2472" s="147">
        <v>8174</v>
      </c>
      <c r="AC2472" s="148" t="s">
        <v>595</v>
      </c>
    </row>
    <row r="2473" spans="26:29" ht="15.75">
      <c r="Z2473" s="14" t="s">
        <v>2887</v>
      </c>
      <c r="AB2473" s="147">
        <v>8175</v>
      </c>
      <c r="AC2473" s="148" t="s">
        <v>592</v>
      </c>
    </row>
    <row r="2474" spans="26:29" ht="15.75">
      <c r="Z2474" s="14" t="s">
        <v>2888</v>
      </c>
      <c r="AB2474" s="147">
        <v>8181</v>
      </c>
      <c r="AC2474" s="148" t="s">
        <v>694</v>
      </c>
    </row>
    <row r="2475" spans="26:29" ht="15.75">
      <c r="Z2475" s="14" t="s">
        <v>2889</v>
      </c>
      <c r="AB2475" s="147">
        <v>8182</v>
      </c>
      <c r="AC2475" s="147" t="s">
        <v>694</v>
      </c>
    </row>
    <row r="2476" spans="26:29" ht="15.75">
      <c r="Z2476" s="14" t="s">
        <v>2890</v>
      </c>
      <c r="AB2476" s="147">
        <v>8183</v>
      </c>
      <c r="AC2476" s="148" t="s">
        <v>2518</v>
      </c>
    </row>
    <row r="2477" spans="26:29" ht="15.75">
      <c r="Z2477" s="14" t="s">
        <v>2891</v>
      </c>
      <c r="AB2477" s="147">
        <v>8184</v>
      </c>
      <c r="AC2477" s="147" t="s">
        <v>592</v>
      </c>
    </row>
    <row r="2478" spans="26:29" ht="15.75">
      <c r="Z2478" s="14" t="s">
        <v>2892</v>
      </c>
      <c r="AB2478" s="147">
        <v>8191</v>
      </c>
      <c r="AC2478" s="148" t="s">
        <v>2480</v>
      </c>
    </row>
    <row r="2479" spans="26:29" ht="15.75">
      <c r="Z2479" s="14" t="s">
        <v>2893</v>
      </c>
      <c r="AB2479" s="147">
        <v>8192</v>
      </c>
      <c r="AC2479" s="148" t="s">
        <v>1371</v>
      </c>
    </row>
    <row r="2480" spans="26:29" ht="15.75">
      <c r="Z2480" s="14" t="s">
        <v>2894</v>
      </c>
      <c r="AB2480" s="147">
        <v>8193</v>
      </c>
      <c r="AC2480" s="148" t="s">
        <v>2835</v>
      </c>
    </row>
    <row r="2481" spans="26:29" ht="15.75">
      <c r="Z2481" s="14" t="s">
        <v>2895</v>
      </c>
      <c r="AB2481" s="147">
        <v>8194</v>
      </c>
      <c r="AC2481" s="148" t="s">
        <v>3464</v>
      </c>
    </row>
    <row r="2482" spans="26:29" ht="15.75">
      <c r="Z2482" s="14" t="s">
        <v>2896</v>
      </c>
      <c r="AB2482" s="147">
        <v>8195</v>
      </c>
      <c r="AC2482" s="148" t="s">
        <v>1729</v>
      </c>
    </row>
    <row r="2483" spans="26:29" ht="15.75">
      <c r="Z2483" s="14" t="s">
        <v>2897</v>
      </c>
      <c r="AB2483" s="147">
        <v>8196</v>
      </c>
      <c r="AC2483" s="148" t="s">
        <v>1968</v>
      </c>
    </row>
    <row r="2484" spans="26:29" ht="15.75">
      <c r="Z2484" s="14" t="s">
        <v>2898</v>
      </c>
      <c r="AB2484" s="147">
        <v>8200</v>
      </c>
      <c r="AC2484" s="148" t="s">
        <v>3453</v>
      </c>
    </row>
    <row r="2485" spans="26:29" ht="15.75">
      <c r="Z2485" s="14" t="s">
        <v>2899</v>
      </c>
      <c r="AB2485" s="147">
        <v>8220</v>
      </c>
      <c r="AC2485" s="148" t="s">
        <v>582</v>
      </c>
    </row>
    <row r="2486" spans="26:29" ht="15.75">
      <c r="Z2486" s="14" t="s">
        <v>2900</v>
      </c>
      <c r="AB2486" s="147">
        <v>8225</v>
      </c>
      <c r="AC2486" s="148" t="s">
        <v>3017</v>
      </c>
    </row>
    <row r="2487" spans="26:29" ht="15.75">
      <c r="Z2487" s="14" t="s">
        <v>2901</v>
      </c>
      <c r="AB2487" s="147">
        <v>8226</v>
      </c>
      <c r="AC2487" s="148" t="s">
        <v>365</v>
      </c>
    </row>
    <row r="2488" spans="26:29" ht="15.75">
      <c r="Z2488" s="14" t="s">
        <v>2902</v>
      </c>
      <c r="AB2488" s="147">
        <v>8227</v>
      </c>
      <c r="AC2488" s="148" t="s">
        <v>1176</v>
      </c>
    </row>
    <row r="2489" spans="26:29" ht="15.75">
      <c r="Z2489" s="14" t="s">
        <v>2903</v>
      </c>
      <c r="AB2489" s="147">
        <v>8228</v>
      </c>
      <c r="AC2489" s="148" t="s">
        <v>1976</v>
      </c>
    </row>
    <row r="2490" spans="26:29" ht="15.75">
      <c r="Z2490" s="14" t="s">
        <v>2904</v>
      </c>
      <c r="AB2490" s="147">
        <v>8229</v>
      </c>
      <c r="AC2490" s="148" t="s">
        <v>932</v>
      </c>
    </row>
    <row r="2491" spans="26:29" ht="15.75">
      <c r="Z2491" s="14" t="s">
        <v>2905</v>
      </c>
      <c r="AB2491" s="147">
        <v>8229</v>
      </c>
      <c r="AC2491" s="148" t="s">
        <v>2504</v>
      </c>
    </row>
    <row r="2492" spans="26:29" ht="15.75">
      <c r="Z2492" s="14" t="s">
        <v>2906</v>
      </c>
      <c r="AB2492" s="147">
        <v>8230</v>
      </c>
      <c r="AC2492" s="148" t="s">
        <v>591</v>
      </c>
    </row>
    <row r="2493" spans="26:29" ht="15.75">
      <c r="Z2493" s="14" t="s">
        <v>2907</v>
      </c>
      <c r="AB2493" s="147">
        <v>8233</v>
      </c>
      <c r="AC2493" s="148" t="s">
        <v>607</v>
      </c>
    </row>
    <row r="2494" spans="26:29" ht="15.75">
      <c r="Z2494" s="14" t="s">
        <v>2908</v>
      </c>
      <c r="AB2494" s="147">
        <v>8237</v>
      </c>
      <c r="AC2494" s="148" t="s">
        <v>3182</v>
      </c>
    </row>
    <row r="2495" spans="26:29" ht="15.75">
      <c r="Z2495" s="14" t="s">
        <v>2909</v>
      </c>
      <c r="AB2495" s="147">
        <v>8241</v>
      </c>
      <c r="AC2495" s="148" t="s">
        <v>482</v>
      </c>
    </row>
    <row r="2496" spans="26:29" ht="15.75">
      <c r="Z2496" s="14" t="s">
        <v>2910</v>
      </c>
      <c r="AB2496" s="147">
        <v>8242</v>
      </c>
      <c r="AC2496" s="148" t="s">
        <v>608</v>
      </c>
    </row>
    <row r="2497" spans="26:29" ht="15.75">
      <c r="Z2497" s="14" t="s">
        <v>2911</v>
      </c>
      <c r="AB2497" s="147">
        <v>8242</v>
      </c>
      <c r="AC2497" s="148" t="s">
        <v>2477</v>
      </c>
    </row>
    <row r="2498" spans="26:29" ht="15.75">
      <c r="Z2498" s="14" t="s">
        <v>2912</v>
      </c>
      <c r="AB2498" s="147">
        <v>8243</v>
      </c>
      <c r="AC2498" s="148" t="s">
        <v>579</v>
      </c>
    </row>
    <row r="2499" spans="26:29" ht="15.75">
      <c r="Z2499" s="14" t="s">
        <v>2913</v>
      </c>
      <c r="AB2499" s="147">
        <v>8244</v>
      </c>
      <c r="AC2499" s="148" t="s">
        <v>1020</v>
      </c>
    </row>
    <row r="2500" spans="26:29" ht="15.75">
      <c r="Z2500" s="14" t="s">
        <v>2914</v>
      </c>
      <c r="AB2500" s="147">
        <v>8245</v>
      </c>
      <c r="AC2500" s="148" t="s">
        <v>2547</v>
      </c>
    </row>
    <row r="2501" spans="26:29" ht="15.75">
      <c r="Z2501" s="14" t="s">
        <v>2915</v>
      </c>
      <c r="AB2501" s="147">
        <v>8245</v>
      </c>
      <c r="AC2501" s="148" t="s">
        <v>3419</v>
      </c>
    </row>
    <row r="2502" spans="26:29" ht="15.75">
      <c r="Z2502" s="14" t="s">
        <v>2916</v>
      </c>
      <c r="AB2502" s="147">
        <v>8246</v>
      </c>
      <c r="AC2502" s="148" t="s">
        <v>3285</v>
      </c>
    </row>
    <row r="2503" spans="26:29" ht="15.75">
      <c r="Z2503" s="14" t="s">
        <v>2917</v>
      </c>
      <c r="AB2503" s="147">
        <v>8247</v>
      </c>
      <c r="AC2503" s="148" t="s">
        <v>1453</v>
      </c>
    </row>
    <row r="2504" spans="26:29" ht="15.75">
      <c r="Z2504" s="14" t="s">
        <v>2918</v>
      </c>
      <c r="AB2504" s="147">
        <v>8248</v>
      </c>
      <c r="AC2504" s="148" t="s">
        <v>2336</v>
      </c>
    </row>
    <row r="2505" spans="26:29" ht="15.75">
      <c r="Z2505" s="14" t="s">
        <v>2919</v>
      </c>
      <c r="AB2505" s="147">
        <v>8248</v>
      </c>
      <c r="AC2505" s="148" t="s">
        <v>3454</v>
      </c>
    </row>
    <row r="2506" spans="26:29" ht="15.75">
      <c r="Z2506" s="14" t="s">
        <v>2920</v>
      </c>
      <c r="AB2506" s="147">
        <v>8251</v>
      </c>
      <c r="AC2506" s="148" t="s">
        <v>3542</v>
      </c>
    </row>
    <row r="2507" spans="26:29" ht="15.75">
      <c r="Z2507" s="14" t="s">
        <v>2921</v>
      </c>
      <c r="AB2507" s="147">
        <v>8252</v>
      </c>
      <c r="AC2507" s="148" t="s">
        <v>606</v>
      </c>
    </row>
    <row r="2508" spans="26:29" ht="15.75">
      <c r="Z2508" s="14" t="s">
        <v>2922</v>
      </c>
      <c r="AB2508" s="147">
        <v>8253</v>
      </c>
      <c r="AC2508" s="148" t="s">
        <v>2715</v>
      </c>
    </row>
    <row r="2509" spans="26:29" ht="15.75">
      <c r="Z2509" s="14" t="s">
        <v>2923</v>
      </c>
      <c r="AB2509" s="147">
        <v>8254</v>
      </c>
      <c r="AC2509" s="148" t="s">
        <v>1888</v>
      </c>
    </row>
    <row r="2510" spans="26:29" ht="15.75">
      <c r="Z2510" s="14" t="s">
        <v>2924</v>
      </c>
      <c r="AB2510" s="147">
        <v>8254</v>
      </c>
      <c r="AC2510" s="148" t="s">
        <v>1663</v>
      </c>
    </row>
    <row r="2511" spans="26:29" ht="15.75">
      <c r="Z2511" s="14" t="s">
        <v>2925</v>
      </c>
      <c r="AB2511" s="147">
        <v>8255</v>
      </c>
      <c r="AC2511" s="148" t="s">
        <v>601</v>
      </c>
    </row>
    <row r="2512" spans="26:29" ht="15.75">
      <c r="Z2512" s="14" t="s">
        <v>2926</v>
      </c>
      <c r="AB2512" s="147">
        <v>8255</v>
      </c>
      <c r="AC2512" s="148" t="s">
        <v>1888</v>
      </c>
    </row>
    <row r="2513" spans="26:29" ht="15.75">
      <c r="Z2513" s="14" t="s">
        <v>2927</v>
      </c>
      <c r="AB2513" s="147">
        <v>8256</v>
      </c>
      <c r="AC2513" s="148" t="s">
        <v>175</v>
      </c>
    </row>
    <row r="2514" spans="26:29" ht="15.75">
      <c r="Z2514" s="14" t="s">
        <v>2928</v>
      </c>
      <c r="AB2514" s="147">
        <v>8256</v>
      </c>
      <c r="AC2514" s="148" t="s">
        <v>2765</v>
      </c>
    </row>
    <row r="2515" spans="26:29" ht="15.75">
      <c r="Z2515" s="14" t="s">
        <v>2929</v>
      </c>
      <c r="AB2515" s="147">
        <v>8257</v>
      </c>
      <c r="AC2515" s="147" t="s">
        <v>515</v>
      </c>
    </row>
    <row r="2516" spans="26:29" ht="15.75">
      <c r="Z2516" s="14" t="s">
        <v>2930</v>
      </c>
      <c r="AB2516" s="147">
        <v>8258</v>
      </c>
      <c r="AC2516" s="148" t="s">
        <v>515</v>
      </c>
    </row>
    <row r="2517" spans="26:29" ht="15.75">
      <c r="Z2517" s="14" t="s">
        <v>2931</v>
      </c>
      <c r="AB2517" s="147">
        <v>8261</v>
      </c>
      <c r="AC2517" s="147" t="s">
        <v>515</v>
      </c>
    </row>
    <row r="2518" spans="26:29" ht="15.75">
      <c r="Z2518" s="14" t="s">
        <v>2932</v>
      </c>
      <c r="AB2518" s="147">
        <v>8263</v>
      </c>
      <c r="AC2518" s="148" t="s">
        <v>517</v>
      </c>
    </row>
    <row r="2519" spans="26:29" ht="15.75">
      <c r="Z2519" s="14" t="s">
        <v>2933</v>
      </c>
      <c r="AB2519" s="147">
        <v>8264</v>
      </c>
      <c r="AC2519" s="148" t="s">
        <v>3044</v>
      </c>
    </row>
    <row r="2520" spans="26:29" ht="15.75">
      <c r="Z2520" s="14" t="s">
        <v>2934</v>
      </c>
      <c r="AB2520" s="147">
        <v>8265</v>
      </c>
      <c r="AC2520" s="148" t="s">
        <v>1407</v>
      </c>
    </row>
    <row r="2521" spans="26:29" ht="15.75">
      <c r="Z2521" s="14" t="s">
        <v>2935</v>
      </c>
      <c r="AB2521" s="147">
        <v>8271</v>
      </c>
      <c r="AC2521" s="148" t="s">
        <v>2096</v>
      </c>
    </row>
    <row r="2522" spans="26:29" ht="15.75">
      <c r="Z2522" s="14" t="s">
        <v>2936</v>
      </c>
      <c r="AB2522" s="147">
        <v>8272</v>
      </c>
      <c r="AC2522" s="148" t="s">
        <v>2996</v>
      </c>
    </row>
    <row r="2523" spans="26:29" ht="15.75">
      <c r="Z2523" s="14" t="s">
        <v>2937</v>
      </c>
      <c r="AB2523" s="147">
        <v>8272</v>
      </c>
      <c r="AC2523" s="148" t="s">
        <v>585</v>
      </c>
    </row>
    <row r="2524" spans="26:29" ht="15.75">
      <c r="Z2524" s="14" t="s">
        <v>2938</v>
      </c>
      <c r="AB2524" s="147">
        <v>8272</v>
      </c>
      <c r="AC2524" s="148" t="s">
        <v>2412</v>
      </c>
    </row>
    <row r="2525" spans="26:29" ht="15.75">
      <c r="Z2525" s="14" t="s">
        <v>2939</v>
      </c>
      <c r="AB2525" s="147">
        <v>8272</v>
      </c>
      <c r="AC2525" s="148" t="s">
        <v>3014</v>
      </c>
    </row>
    <row r="2526" spans="26:29" ht="15.75">
      <c r="Z2526" s="14" t="s">
        <v>2940</v>
      </c>
      <c r="AB2526" s="147">
        <v>8272</v>
      </c>
      <c r="AC2526" s="148" t="s">
        <v>3097</v>
      </c>
    </row>
    <row r="2527" spans="26:29" ht="15.75">
      <c r="Z2527" s="14" t="s">
        <v>2941</v>
      </c>
      <c r="AB2527" s="147">
        <v>8273</v>
      </c>
      <c r="AC2527" s="148" t="s">
        <v>2174</v>
      </c>
    </row>
    <row r="2528" spans="26:29" ht="15.75">
      <c r="Z2528" s="14" t="s">
        <v>2942</v>
      </c>
      <c r="AB2528" s="147">
        <v>8274</v>
      </c>
      <c r="AC2528" s="148" t="s">
        <v>1892</v>
      </c>
    </row>
    <row r="2529" spans="26:29" ht="15.75">
      <c r="Z2529" s="14" t="s">
        <v>2943</v>
      </c>
      <c r="AB2529" s="147">
        <v>8275</v>
      </c>
      <c r="AC2529" s="148" t="s">
        <v>594</v>
      </c>
    </row>
    <row r="2530" spans="26:29" ht="15.75">
      <c r="Z2530" s="14" t="s">
        <v>2944</v>
      </c>
      <c r="AB2530" s="147">
        <v>8281</v>
      </c>
      <c r="AC2530" s="148" t="s">
        <v>2998</v>
      </c>
    </row>
    <row r="2531" spans="26:29" ht="15.75">
      <c r="Z2531" s="14" t="s">
        <v>2945</v>
      </c>
      <c r="AB2531" s="147">
        <v>8282</v>
      </c>
      <c r="AC2531" s="148" t="s">
        <v>2152</v>
      </c>
    </row>
    <row r="2532" spans="26:29" ht="15.75">
      <c r="Z2532" s="14" t="s">
        <v>2946</v>
      </c>
      <c r="AB2532" s="147">
        <v>8283</v>
      </c>
      <c r="AC2532" s="148" t="s">
        <v>1619</v>
      </c>
    </row>
    <row r="2533" spans="26:29" ht="15.75">
      <c r="Z2533" s="14" t="s">
        <v>2947</v>
      </c>
      <c r="AB2533" s="147">
        <v>8284</v>
      </c>
      <c r="AC2533" s="148" t="s">
        <v>2319</v>
      </c>
    </row>
    <row r="2534" spans="26:29" ht="15.75">
      <c r="Z2534" s="14" t="s">
        <v>2948</v>
      </c>
      <c r="AB2534" s="147">
        <v>8284</v>
      </c>
      <c r="AC2534" s="148" t="s">
        <v>1730</v>
      </c>
    </row>
    <row r="2535" spans="26:29" ht="15.75">
      <c r="Z2535" s="14" t="s">
        <v>2949</v>
      </c>
      <c r="AB2535" s="147">
        <v>8286</v>
      </c>
      <c r="AC2535" s="148" t="s">
        <v>1354</v>
      </c>
    </row>
    <row r="2536" spans="26:29" ht="15.75">
      <c r="Z2536" s="14" t="s">
        <v>2950</v>
      </c>
      <c r="AB2536" s="147">
        <v>8291</v>
      </c>
      <c r="AC2536" s="148" t="s">
        <v>2299</v>
      </c>
    </row>
    <row r="2537" spans="26:29" ht="15.75">
      <c r="Z2537" s="14" t="s">
        <v>2951</v>
      </c>
      <c r="AB2537" s="147">
        <v>8291</v>
      </c>
      <c r="AC2537" s="148" t="s">
        <v>639</v>
      </c>
    </row>
    <row r="2538" spans="26:29" ht="15.75">
      <c r="Z2538" s="14" t="s">
        <v>2952</v>
      </c>
      <c r="AB2538" s="147">
        <v>8291</v>
      </c>
      <c r="AC2538" s="148" t="s">
        <v>2629</v>
      </c>
    </row>
    <row r="2539" spans="26:29" ht="15.75">
      <c r="Z2539" s="14" t="s">
        <v>2953</v>
      </c>
      <c r="AB2539" s="147">
        <v>8291</v>
      </c>
      <c r="AC2539" s="148" t="s">
        <v>3487</v>
      </c>
    </row>
    <row r="2540" spans="26:29" ht="15.75">
      <c r="Z2540" s="14" t="s">
        <v>2954</v>
      </c>
      <c r="AB2540" s="147">
        <v>8292</v>
      </c>
      <c r="AC2540" s="148" t="s">
        <v>2460</v>
      </c>
    </row>
    <row r="2541" spans="26:29" ht="15.75">
      <c r="Z2541" s="14" t="s">
        <v>2955</v>
      </c>
      <c r="AB2541" s="147">
        <v>8294</v>
      </c>
      <c r="AC2541" s="148" t="s">
        <v>1604</v>
      </c>
    </row>
    <row r="2542" spans="26:29" ht="15.75">
      <c r="Z2542" s="14" t="s">
        <v>2956</v>
      </c>
      <c r="AB2542" s="147">
        <v>8294</v>
      </c>
      <c r="AC2542" s="148" t="s">
        <v>3460</v>
      </c>
    </row>
    <row r="2543" spans="26:29" ht="15.75">
      <c r="Z2543" s="14" t="s">
        <v>2957</v>
      </c>
      <c r="AB2543" s="147">
        <v>8295</v>
      </c>
      <c r="AC2543" s="148" t="s">
        <v>3106</v>
      </c>
    </row>
    <row r="2544" spans="26:29" ht="15.75">
      <c r="Z2544" s="14" t="s">
        <v>2958</v>
      </c>
      <c r="AB2544" s="147">
        <v>8296</v>
      </c>
      <c r="AC2544" s="148" t="s">
        <v>2172</v>
      </c>
    </row>
    <row r="2545" spans="26:29" ht="15.75">
      <c r="Z2545" s="14" t="s">
        <v>2959</v>
      </c>
      <c r="AB2545" s="147">
        <v>8296</v>
      </c>
      <c r="AC2545" s="148" t="s">
        <v>1397</v>
      </c>
    </row>
    <row r="2546" spans="26:29" ht="15.75">
      <c r="Z2546" s="14" t="s">
        <v>2960</v>
      </c>
      <c r="AB2546" s="147">
        <v>8297</v>
      </c>
      <c r="AC2546" s="148" t="s">
        <v>3119</v>
      </c>
    </row>
    <row r="2547" spans="26:29" ht="15.75">
      <c r="Z2547" s="14" t="s">
        <v>2961</v>
      </c>
      <c r="AB2547" s="147">
        <v>8300</v>
      </c>
      <c r="AC2547" s="148" t="s">
        <v>3119</v>
      </c>
    </row>
    <row r="2548" spans="26:29" ht="15.75">
      <c r="Z2548" s="14" t="s">
        <v>2962</v>
      </c>
      <c r="AB2548" s="147">
        <v>8300</v>
      </c>
      <c r="AC2548" s="148" t="s">
        <v>2693</v>
      </c>
    </row>
    <row r="2549" spans="26:29" ht="15.75">
      <c r="Z2549" s="14" t="s">
        <v>2963</v>
      </c>
      <c r="AB2549" s="147">
        <v>8308</v>
      </c>
      <c r="AC2549" s="148" t="s">
        <v>3510</v>
      </c>
    </row>
    <row r="2550" spans="26:29" ht="15.75">
      <c r="Z2550" s="14" t="s">
        <v>2964</v>
      </c>
      <c r="AB2550" s="147">
        <v>8308</v>
      </c>
      <c r="AC2550" s="148" t="s">
        <v>2801</v>
      </c>
    </row>
    <row r="2551" spans="26:29" ht="15.75">
      <c r="Z2551" s="14" t="s">
        <v>2965</v>
      </c>
      <c r="AB2551" s="147">
        <v>8311</v>
      </c>
      <c r="AC2551" s="148" t="s">
        <v>2338</v>
      </c>
    </row>
    <row r="2552" spans="26:29" ht="15.75">
      <c r="Z2552" s="14" t="s">
        <v>2966</v>
      </c>
      <c r="AB2552" s="147">
        <v>8312</v>
      </c>
      <c r="AC2552" s="148" t="s">
        <v>586</v>
      </c>
    </row>
    <row r="2553" spans="26:29" ht="15.75">
      <c r="Z2553" s="14" t="s">
        <v>2967</v>
      </c>
      <c r="AB2553" s="147">
        <v>8313</v>
      </c>
      <c r="AC2553" s="148" t="s">
        <v>593</v>
      </c>
    </row>
    <row r="2554" spans="26:29" ht="15.75">
      <c r="Z2554" s="14" t="s">
        <v>2968</v>
      </c>
      <c r="AB2554" s="147">
        <v>8314</v>
      </c>
      <c r="AC2554" s="148" t="s">
        <v>3483</v>
      </c>
    </row>
    <row r="2555" spans="26:29" ht="15.75">
      <c r="Z2555" s="14" t="s">
        <v>2969</v>
      </c>
      <c r="AB2555" s="147">
        <v>8315</v>
      </c>
      <c r="AC2555" s="148" t="s">
        <v>1317</v>
      </c>
    </row>
    <row r="2556" spans="26:29" ht="15.75">
      <c r="Z2556" s="14" t="s">
        <v>2970</v>
      </c>
      <c r="AB2556" s="147">
        <v>8316</v>
      </c>
      <c r="AC2556" s="148" t="s">
        <v>3400</v>
      </c>
    </row>
    <row r="2557" spans="26:29" ht="15.75">
      <c r="Z2557" s="14" t="s">
        <v>2971</v>
      </c>
      <c r="AB2557" s="147">
        <v>8316</v>
      </c>
      <c r="AC2557" s="148" t="s">
        <v>3369</v>
      </c>
    </row>
    <row r="2558" spans="26:29" ht="15.75">
      <c r="Z2558" s="14" t="s">
        <v>2972</v>
      </c>
      <c r="AB2558" s="147">
        <v>8317</v>
      </c>
      <c r="AC2558" s="148" t="s">
        <v>1951</v>
      </c>
    </row>
    <row r="2559" spans="26:29" ht="15.75">
      <c r="Z2559" s="14" t="s">
        <v>2973</v>
      </c>
      <c r="AB2559" s="147">
        <v>8318</v>
      </c>
      <c r="AC2559" s="148" t="s">
        <v>1953</v>
      </c>
    </row>
    <row r="2560" spans="26:29" ht="15.75">
      <c r="Z2560" s="14" t="s">
        <v>2974</v>
      </c>
      <c r="AB2560" s="147">
        <v>8319</v>
      </c>
      <c r="AC2560" s="148" t="s">
        <v>1952</v>
      </c>
    </row>
    <row r="2561" spans="26:29" ht="15.75">
      <c r="Z2561" s="14" t="s">
        <v>2975</v>
      </c>
      <c r="AB2561" s="147">
        <v>8321</v>
      </c>
      <c r="AC2561" s="148" t="s">
        <v>3346</v>
      </c>
    </row>
    <row r="2562" spans="26:29" ht="15.75">
      <c r="Z2562" s="14" t="s">
        <v>2976</v>
      </c>
      <c r="AB2562" s="147">
        <v>8330</v>
      </c>
      <c r="AC2562" s="148" t="s">
        <v>2896</v>
      </c>
    </row>
    <row r="2563" spans="26:29" ht="15.75">
      <c r="Z2563" s="14" t="s">
        <v>2977</v>
      </c>
      <c r="AB2563" s="147">
        <v>8341</v>
      </c>
      <c r="AC2563" s="148" t="s">
        <v>2136</v>
      </c>
    </row>
    <row r="2564" spans="26:29" ht="15.75">
      <c r="Z2564" s="14" t="s">
        <v>2978</v>
      </c>
      <c r="AB2564" s="147">
        <v>8341</v>
      </c>
      <c r="AC2564" s="148" t="s">
        <v>1811</v>
      </c>
    </row>
    <row r="2565" spans="26:29" ht="15.75">
      <c r="Z2565" s="14" t="s">
        <v>2979</v>
      </c>
      <c r="AB2565" s="147">
        <v>8341</v>
      </c>
      <c r="AC2565" s="148" t="s">
        <v>2929</v>
      </c>
    </row>
    <row r="2566" spans="26:29" ht="15.75">
      <c r="Z2566" s="14" t="s">
        <v>2980</v>
      </c>
      <c r="AB2566" s="147">
        <v>8342</v>
      </c>
      <c r="AC2566" s="148" t="s">
        <v>2418</v>
      </c>
    </row>
    <row r="2567" spans="26:29" ht="15.75">
      <c r="Z2567" s="14" t="s">
        <v>2981</v>
      </c>
      <c r="AB2567" s="147">
        <v>8344</v>
      </c>
      <c r="AC2567" s="148" t="s">
        <v>3508</v>
      </c>
    </row>
    <row r="2568" spans="26:29" ht="15.75">
      <c r="Z2568" s="14" t="s">
        <v>2982</v>
      </c>
      <c r="AB2568" s="147">
        <v>8344</v>
      </c>
      <c r="AC2568" s="148" t="s">
        <v>1445</v>
      </c>
    </row>
    <row r="2569" spans="26:29" ht="15.75">
      <c r="Z2569" s="14" t="s">
        <v>2983</v>
      </c>
      <c r="AB2569" s="147">
        <v>8345</v>
      </c>
      <c r="AC2569" s="148" t="s">
        <v>953</v>
      </c>
    </row>
    <row r="2570" spans="26:29" ht="15.75">
      <c r="Z2570" s="14" t="s">
        <v>2984</v>
      </c>
      <c r="AB2570" s="147">
        <v>8346</v>
      </c>
      <c r="AC2570" s="148" t="s">
        <v>1289</v>
      </c>
    </row>
    <row r="2571" spans="26:29" ht="15.75">
      <c r="Z2571" s="14" t="s">
        <v>2985</v>
      </c>
      <c r="AB2571" s="147">
        <v>8347</v>
      </c>
      <c r="AC2571" s="148" t="s">
        <v>3335</v>
      </c>
    </row>
    <row r="2572" spans="26:29" ht="15.75">
      <c r="Z2572" s="14" t="s">
        <v>2986</v>
      </c>
      <c r="AB2572" s="147">
        <v>8348</v>
      </c>
      <c r="AC2572" s="148" t="s">
        <v>2719</v>
      </c>
    </row>
    <row r="2573" spans="26:29" ht="15.75">
      <c r="Z2573" s="14" t="s">
        <v>2987</v>
      </c>
      <c r="AB2573" s="147">
        <v>8348</v>
      </c>
      <c r="AC2573" s="148" t="s">
        <v>2090</v>
      </c>
    </row>
    <row r="2574" spans="26:29" ht="15.75">
      <c r="Z2574" s="14" t="s">
        <v>2988</v>
      </c>
      <c r="AB2574" s="147">
        <v>8348</v>
      </c>
      <c r="AC2574" s="148" t="s">
        <v>3518</v>
      </c>
    </row>
    <row r="2575" spans="26:29" ht="15.75">
      <c r="Z2575" s="14" t="s">
        <v>2989</v>
      </c>
      <c r="AB2575" s="147">
        <v>8349</v>
      </c>
      <c r="AC2575" s="148" t="s">
        <v>3509</v>
      </c>
    </row>
    <row r="2576" spans="26:29" ht="15.75">
      <c r="Z2576" s="14" t="s">
        <v>2990</v>
      </c>
      <c r="AB2576" s="147">
        <v>8351</v>
      </c>
      <c r="AC2576" s="148" t="s">
        <v>2898</v>
      </c>
    </row>
    <row r="2577" spans="26:29" ht="15.75">
      <c r="Z2577" s="14" t="s">
        <v>2991</v>
      </c>
      <c r="AB2577" s="147">
        <v>8352</v>
      </c>
      <c r="AC2577" s="148" t="s">
        <v>655</v>
      </c>
    </row>
    <row r="2578" spans="26:29" ht="15.75">
      <c r="Z2578" s="14" t="s">
        <v>2992</v>
      </c>
      <c r="AB2578" s="147">
        <v>8353</v>
      </c>
      <c r="AC2578" s="148" t="s">
        <v>3522</v>
      </c>
    </row>
    <row r="2579" spans="26:29" ht="15.75">
      <c r="Z2579" s="14" t="s">
        <v>2993</v>
      </c>
      <c r="AB2579" s="147">
        <v>8353</v>
      </c>
      <c r="AC2579" s="148" t="s">
        <v>3468</v>
      </c>
    </row>
    <row r="2580" spans="26:29" ht="15.75">
      <c r="Z2580" s="14" t="s">
        <v>2994</v>
      </c>
      <c r="AB2580" s="147">
        <v>8354</v>
      </c>
      <c r="AC2580" s="148" t="s">
        <v>1636</v>
      </c>
    </row>
    <row r="2581" spans="26:29" ht="15.75">
      <c r="Z2581" s="14" t="s">
        <v>2995</v>
      </c>
      <c r="AB2581" s="147">
        <v>8354</v>
      </c>
      <c r="AC2581" s="148" t="s">
        <v>3467</v>
      </c>
    </row>
    <row r="2582" spans="26:29" ht="15.75">
      <c r="Z2582" s="14" t="s">
        <v>2996</v>
      </c>
      <c r="AB2582" s="147">
        <v>8354</v>
      </c>
      <c r="AC2582" s="148" t="s">
        <v>3516</v>
      </c>
    </row>
    <row r="2583" spans="26:29" ht="15.75">
      <c r="Z2583" s="14" t="s">
        <v>2997</v>
      </c>
      <c r="AB2583" s="147">
        <v>8355</v>
      </c>
      <c r="AC2583" s="148" t="s">
        <v>3469</v>
      </c>
    </row>
    <row r="2584" spans="26:29" ht="15.75">
      <c r="Z2584" s="14" t="s">
        <v>2998</v>
      </c>
      <c r="AB2584" s="147">
        <v>8356</v>
      </c>
      <c r="AC2584" s="148" t="s">
        <v>1758</v>
      </c>
    </row>
    <row r="2585" spans="26:29" ht="15.75">
      <c r="Z2585" s="14" t="s">
        <v>2999</v>
      </c>
      <c r="AB2585" s="147">
        <v>8356</v>
      </c>
      <c r="AC2585" s="148" t="s">
        <v>2232</v>
      </c>
    </row>
    <row r="2586" spans="26:29" ht="15.75">
      <c r="Z2586" s="14" t="s">
        <v>3000</v>
      </c>
      <c r="AB2586" s="147">
        <v>8357</v>
      </c>
      <c r="AC2586" s="148" t="s">
        <v>2897</v>
      </c>
    </row>
    <row r="2587" spans="26:29" ht="15.75">
      <c r="Z2587" s="14" t="s">
        <v>3001</v>
      </c>
      <c r="AB2587" s="147">
        <v>8357</v>
      </c>
      <c r="AC2587" s="148" t="s">
        <v>1013</v>
      </c>
    </row>
    <row r="2588" spans="26:29" ht="15.75">
      <c r="Z2588" s="14" t="s">
        <v>3002</v>
      </c>
      <c r="AB2588" s="147">
        <v>8360</v>
      </c>
      <c r="AC2588" s="148" t="s">
        <v>1711</v>
      </c>
    </row>
    <row r="2589" spans="26:29" ht="15.75">
      <c r="Z2589" s="14" t="s">
        <v>3003</v>
      </c>
      <c r="AB2589" s="147">
        <v>8371</v>
      </c>
      <c r="AC2589" s="148" t="s">
        <v>2315</v>
      </c>
    </row>
    <row r="2590" spans="26:29" ht="15.75">
      <c r="Z2590" s="14" t="s">
        <v>3004</v>
      </c>
      <c r="AB2590" s="147">
        <v>8372</v>
      </c>
      <c r="AC2590" s="148" t="s">
        <v>903</v>
      </c>
    </row>
    <row r="2591" spans="26:29" ht="15.75">
      <c r="Z2591" s="14" t="s">
        <v>3005</v>
      </c>
      <c r="AB2591" s="147">
        <v>8373</v>
      </c>
      <c r="AC2591" s="148" t="s">
        <v>2717</v>
      </c>
    </row>
    <row r="2592" spans="26:29" ht="15.75">
      <c r="Z2592" s="14" t="s">
        <v>3006</v>
      </c>
      <c r="AB2592" s="147">
        <v>8380</v>
      </c>
      <c r="AC2592" s="148" t="s">
        <v>1449</v>
      </c>
    </row>
    <row r="2593" spans="26:29" ht="15.75">
      <c r="Z2593" s="14" t="s">
        <v>3007</v>
      </c>
      <c r="AB2593" s="147">
        <v>8391</v>
      </c>
      <c r="AC2593" s="148" t="s">
        <v>2788</v>
      </c>
    </row>
    <row r="2594" spans="26:29" ht="15.75">
      <c r="Z2594" s="15" t="s">
        <v>3008</v>
      </c>
      <c r="AB2594" s="147">
        <v>8392</v>
      </c>
      <c r="AC2594" s="148" t="s">
        <v>3537</v>
      </c>
    </row>
    <row r="2595" spans="26:29" ht="15.75">
      <c r="Z2595" s="14" t="s">
        <v>3009</v>
      </c>
      <c r="AB2595" s="147">
        <v>8393</v>
      </c>
      <c r="AC2595" s="148" t="s">
        <v>3009</v>
      </c>
    </row>
    <row r="2596" spans="26:29" ht="15.75">
      <c r="Z2596" s="14" t="s">
        <v>3010</v>
      </c>
      <c r="AB2596" s="147">
        <v>8394</v>
      </c>
      <c r="AC2596" s="148" t="s">
        <v>368</v>
      </c>
    </row>
    <row r="2597" spans="26:29" ht="15.75">
      <c r="Z2597" s="14" t="s">
        <v>3011</v>
      </c>
      <c r="AB2597" s="147">
        <v>8395</v>
      </c>
      <c r="AC2597" s="148" t="s">
        <v>1177</v>
      </c>
    </row>
    <row r="2598" spans="26:29" ht="15.75">
      <c r="Z2598" s="14" t="s">
        <v>3012</v>
      </c>
      <c r="AB2598" s="147">
        <v>8400</v>
      </c>
      <c r="AC2598" s="148" t="s">
        <v>275</v>
      </c>
    </row>
    <row r="2599" spans="26:29" ht="15.75">
      <c r="Z2599" s="14" t="s">
        <v>3013</v>
      </c>
      <c r="AB2599" s="147">
        <v>8409</v>
      </c>
      <c r="AC2599" s="148" t="s">
        <v>3343</v>
      </c>
    </row>
    <row r="2600" spans="26:29" ht="15.75">
      <c r="Z2600" s="14" t="s">
        <v>3014</v>
      </c>
      <c r="AB2600" s="147">
        <v>8411</v>
      </c>
      <c r="AC2600" s="147" t="s">
        <v>3453</v>
      </c>
    </row>
    <row r="2601" spans="26:29" ht="15.75">
      <c r="Z2601" s="14" t="s">
        <v>3015</v>
      </c>
      <c r="AB2601" s="147">
        <v>8412</v>
      </c>
      <c r="AC2601" s="147" t="s">
        <v>3453</v>
      </c>
    </row>
    <row r="2602" spans="26:29" ht="15.75">
      <c r="Z2602" s="14" t="s">
        <v>3016</v>
      </c>
      <c r="AB2602" s="147">
        <v>8413</v>
      </c>
      <c r="AC2602" s="148" t="s">
        <v>1112</v>
      </c>
    </row>
    <row r="2603" spans="26:29" ht="15.75">
      <c r="Z2603" s="14" t="s">
        <v>3017</v>
      </c>
      <c r="AB2603" s="147">
        <v>8414</v>
      </c>
      <c r="AC2603" s="148" t="s">
        <v>2424</v>
      </c>
    </row>
    <row r="2604" spans="26:29" ht="15.75">
      <c r="Z2604" s="14" t="s">
        <v>3018</v>
      </c>
      <c r="AB2604" s="147">
        <v>8415</v>
      </c>
      <c r="AC2604" s="148" t="s">
        <v>2229</v>
      </c>
    </row>
    <row r="2605" spans="26:29" ht="15.75">
      <c r="Z2605" s="14" t="s">
        <v>3019</v>
      </c>
      <c r="AB2605" s="147">
        <v>8416</v>
      </c>
      <c r="AC2605" s="148" t="s">
        <v>1039</v>
      </c>
    </row>
    <row r="2606" spans="26:29" ht="15.75">
      <c r="Z2606" s="14" t="s">
        <v>3020</v>
      </c>
      <c r="AB2606" s="147">
        <v>8417</v>
      </c>
      <c r="AC2606" s="148" t="s">
        <v>909</v>
      </c>
    </row>
    <row r="2607" spans="26:29" ht="15.75">
      <c r="Z2607" s="14" t="s">
        <v>3021</v>
      </c>
      <c r="AB2607" s="147">
        <v>8418</v>
      </c>
      <c r="AC2607" s="148" t="s">
        <v>554</v>
      </c>
    </row>
    <row r="2608" spans="26:29" ht="15.75">
      <c r="Z2608" s="14" t="s">
        <v>3022</v>
      </c>
      <c r="AB2608" s="147">
        <v>8419</v>
      </c>
      <c r="AC2608" s="148" t="s">
        <v>906</v>
      </c>
    </row>
    <row r="2609" spans="26:29" ht="15.75">
      <c r="Z2609" s="14" t="s">
        <v>3023</v>
      </c>
      <c r="AB2609" s="147">
        <v>8420</v>
      </c>
      <c r="AC2609" s="148" t="s">
        <v>3553</v>
      </c>
    </row>
    <row r="2610" spans="26:29" ht="15.75">
      <c r="Z2610" s="14" t="s">
        <v>3024</v>
      </c>
      <c r="AB2610" s="147">
        <v>8422</v>
      </c>
      <c r="AC2610" s="148" t="s">
        <v>552</v>
      </c>
    </row>
    <row r="2611" spans="26:29" ht="15.75">
      <c r="Z2611" s="14" t="s">
        <v>3025</v>
      </c>
      <c r="AB2611" s="147">
        <v>8423</v>
      </c>
      <c r="AC2611" s="148" t="s">
        <v>2947</v>
      </c>
    </row>
    <row r="2612" spans="26:29" ht="15.75">
      <c r="Z2612" s="14" t="s">
        <v>3026</v>
      </c>
      <c r="AB2612" s="147">
        <v>8424</v>
      </c>
      <c r="AC2612" s="148" t="s">
        <v>1550</v>
      </c>
    </row>
    <row r="2613" spans="26:29" ht="15.75">
      <c r="Z2613" s="14" t="s">
        <v>3027</v>
      </c>
      <c r="AB2613" s="147">
        <v>8425</v>
      </c>
      <c r="AC2613" s="148" t="s">
        <v>1972</v>
      </c>
    </row>
    <row r="2614" spans="26:29" ht="15.75">
      <c r="Z2614" s="14" t="s">
        <v>3028</v>
      </c>
      <c r="AB2614" s="147">
        <v>8426</v>
      </c>
      <c r="AC2614" s="148" t="s">
        <v>2554</v>
      </c>
    </row>
    <row r="2615" spans="26:29" ht="15.75">
      <c r="Z2615" s="14" t="s">
        <v>3029</v>
      </c>
      <c r="AB2615" s="147">
        <v>8427</v>
      </c>
      <c r="AC2615" s="148" t="s">
        <v>542</v>
      </c>
    </row>
    <row r="2616" spans="26:29" ht="15.75">
      <c r="Z2616" s="14" t="s">
        <v>3030</v>
      </c>
      <c r="AB2616" s="147">
        <v>8428</v>
      </c>
      <c r="AC2616" s="148" t="s">
        <v>780</v>
      </c>
    </row>
    <row r="2617" spans="26:29" ht="15.75">
      <c r="Z2617" s="14" t="s">
        <v>3031</v>
      </c>
      <c r="AB2617" s="147">
        <v>8429</v>
      </c>
      <c r="AC2617" s="148" t="s">
        <v>2619</v>
      </c>
    </row>
    <row r="2618" spans="26:29" ht="15.75">
      <c r="Z2618" s="14" t="s">
        <v>3032</v>
      </c>
      <c r="AB2618" s="147">
        <v>8430</v>
      </c>
      <c r="AC2618" s="148" t="s">
        <v>563</v>
      </c>
    </row>
    <row r="2619" spans="26:29" ht="15.75">
      <c r="Z2619" s="14" t="s">
        <v>3033</v>
      </c>
      <c r="AB2619" s="147">
        <v>8431</v>
      </c>
      <c r="AC2619" s="148" t="s">
        <v>564</v>
      </c>
    </row>
    <row r="2620" spans="26:29" ht="15.75">
      <c r="Z2620" s="15" t="s">
        <v>3034</v>
      </c>
      <c r="AB2620" s="147">
        <v>8432</v>
      </c>
      <c r="AC2620" s="148" t="s">
        <v>1192</v>
      </c>
    </row>
    <row r="2621" spans="26:29" ht="15.75">
      <c r="Z2621" s="14" t="s">
        <v>3035</v>
      </c>
      <c r="AB2621" s="147">
        <v>8433</v>
      </c>
      <c r="AC2621" s="148" t="s">
        <v>546</v>
      </c>
    </row>
    <row r="2622" spans="26:29" ht="15.75">
      <c r="Z2622" s="14" t="s">
        <v>3036</v>
      </c>
      <c r="AB2622" s="147">
        <v>8434</v>
      </c>
      <c r="AC2622" s="148" t="s">
        <v>2728</v>
      </c>
    </row>
    <row r="2623" spans="26:29" ht="15.75">
      <c r="Z2623" s="14" t="s">
        <v>3037</v>
      </c>
      <c r="AB2623" s="147">
        <v>8435</v>
      </c>
      <c r="AC2623" s="148" t="s">
        <v>1285</v>
      </c>
    </row>
    <row r="2624" spans="26:29" ht="15.75">
      <c r="Z2624" s="14" t="s">
        <v>3038</v>
      </c>
      <c r="AB2624" s="147">
        <v>8438</v>
      </c>
      <c r="AC2624" s="148" t="s">
        <v>3456</v>
      </c>
    </row>
    <row r="2625" spans="26:29" ht="15.75">
      <c r="Z2625" s="14" t="s">
        <v>3039</v>
      </c>
      <c r="AB2625" s="147">
        <v>8439</v>
      </c>
      <c r="AC2625" s="148" t="s">
        <v>2817</v>
      </c>
    </row>
    <row r="2626" spans="26:29" ht="15.75">
      <c r="Z2626" s="14" t="s">
        <v>3040</v>
      </c>
      <c r="AB2626" s="147">
        <v>8440</v>
      </c>
      <c r="AC2626" s="148" t="s">
        <v>1427</v>
      </c>
    </row>
    <row r="2627" spans="26:29" ht="15.75">
      <c r="Z2627" s="14" t="s">
        <v>3041</v>
      </c>
      <c r="AB2627" s="147">
        <v>8441</v>
      </c>
      <c r="AC2627" s="148" t="s">
        <v>2052</v>
      </c>
    </row>
    <row r="2628" spans="26:29" ht="15.75">
      <c r="Z2628" s="14" t="s">
        <v>3042</v>
      </c>
      <c r="AB2628" s="147">
        <v>8442</v>
      </c>
      <c r="AC2628" s="148" t="s">
        <v>1391</v>
      </c>
    </row>
    <row r="2629" spans="26:29" ht="15.75">
      <c r="Z2629" s="14" t="s">
        <v>3043</v>
      </c>
      <c r="AB2629" s="147">
        <v>8443</v>
      </c>
      <c r="AC2629" s="148" t="s">
        <v>620</v>
      </c>
    </row>
    <row r="2630" spans="26:29" ht="15.75">
      <c r="Z2630" s="14" t="s">
        <v>3044</v>
      </c>
      <c r="AB2630" s="147">
        <v>8444</v>
      </c>
      <c r="AC2630" s="148" t="s">
        <v>3006</v>
      </c>
    </row>
    <row r="2631" spans="26:29" ht="15.75">
      <c r="Z2631" s="14" t="s">
        <v>3045</v>
      </c>
      <c r="AB2631" s="147">
        <v>8445</v>
      </c>
      <c r="AC2631" s="148" t="s">
        <v>3396</v>
      </c>
    </row>
    <row r="2632" spans="26:29" ht="15.75">
      <c r="Z2632" s="14" t="s">
        <v>3046</v>
      </c>
      <c r="AB2632" s="147">
        <v>8445</v>
      </c>
      <c r="AC2632" s="148" t="s">
        <v>876</v>
      </c>
    </row>
    <row r="2633" spans="26:29" ht="15.75">
      <c r="Z2633" s="14" t="s">
        <v>3047</v>
      </c>
      <c r="AB2633" s="147">
        <v>8446</v>
      </c>
      <c r="AC2633" s="148" t="s">
        <v>1782</v>
      </c>
    </row>
    <row r="2634" spans="26:29" ht="15.75">
      <c r="Z2634" s="14" t="s">
        <v>3048</v>
      </c>
      <c r="AB2634" s="147">
        <v>8447</v>
      </c>
      <c r="AC2634" s="147" t="s">
        <v>275</v>
      </c>
    </row>
    <row r="2635" spans="26:29" ht="15.75">
      <c r="Z2635" s="14" t="s">
        <v>3049</v>
      </c>
      <c r="AB2635" s="147">
        <v>8448</v>
      </c>
      <c r="AC2635" s="147" t="s">
        <v>275</v>
      </c>
    </row>
    <row r="2636" spans="26:29" ht="15.75">
      <c r="Z2636" s="14" t="s">
        <v>3050</v>
      </c>
      <c r="AB2636" s="147">
        <v>8449</v>
      </c>
      <c r="AC2636" s="148" t="s">
        <v>2019</v>
      </c>
    </row>
    <row r="2637" spans="26:29" ht="15.75">
      <c r="Z2637" s="14" t="s">
        <v>3051</v>
      </c>
      <c r="AB2637" s="147">
        <v>8451</v>
      </c>
      <c r="AC2637" s="147" t="s">
        <v>275</v>
      </c>
    </row>
    <row r="2638" spans="26:29" ht="15.75">
      <c r="Z2638" s="14" t="s">
        <v>3052</v>
      </c>
      <c r="AB2638" s="147">
        <v>8452</v>
      </c>
      <c r="AC2638" s="148" t="s">
        <v>1376</v>
      </c>
    </row>
    <row r="2639" spans="26:29" ht="15.75">
      <c r="Z2639" s="14" t="s">
        <v>3053</v>
      </c>
      <c r="AB2639" s="147">
        <v>8452</v>
      </c>
      <c r="AC2639" s="148" t="s">
        <v>3070</v>
      </c>
    </row>
    <row r="2640" spans="26:29" ht="15.75">
      <c r="Z2640" s="14" t="s">
        <v>3054</v>
      </c>
      <c r="AB2640" s="147">
        <v>8454</v>
      </c>
      <c r="AC2640" s="148" t="s">
        <v>2374</v>
      </c>
    </row>
    <row r="2641" spans="26:29" ht="15.75">
      <c r="Z2641" s="14" t="s">
        <v>3055</v>
      </c>
      <c r="AB2641" s="147">
        <v>8455</v>
      </c>
      <c r="AC2641" s="148" t="s">
        <v>2642</v>
      </c>
    </row>
    <row r="2642" spans="26:29" ht="15.75">
      <c r="Z2642" s="14" t="s">
        <v>3056</v>
      </c>
      <c r="AB2642" s="147">
        <v>8456</v>
      </c>
      <c r="AC2642" s="148" t="s">
        <v>2357</v>
      </c>
    </row>
    <row r="2643" spans="26:29" ht="15.75">
      <c r="Z2643" s="14" t="s">
        <v>3057</v>
      </c>
      <c r="AB2643" s="147">
        <v>8457</v>
      </c>
      <c r="AC2643" s="148" t="s">
        <v>558</v>
      </c>
    </row>
    <row r="2644" spans="26:29" ht="15.75">
      <c r="Z2644" s="14" t="s">
        <v>3058</v>
      </c>
      <c r="AB2644" s="147">
        <v>8458</v>
      </c>
      <c r="AC2644" s="148" t="s">
        <v>2445</v>
      </c>
    </row>
    <row r="2645" spans="26:29" ht="15.75">
      <c r="Z2645" s="14" t="s">
        <v>3059</v>
      </c>
      <c r="AB2645" s="147">
        <v>8460</v>
      </c>
      <c r="AC2645" s="148" t="s">
        <v>988</v>
      </c>
    </row>
    <row r="2646" spans="26:29" ht="15.75">
      <c r="Z2646" s="14" t="s">
        <v>3060</v>
      </c>
      <c r="AB2646" s="147">
        <v>8468</v>
      </c>
      <c r="AC2646" s="148" t="s">
        <v>1829</v>
      </c>
    </row>
    <row r="2647" spans="26:29" ht="15.75">
      <c r="Z2647" s="14" t="s">
        <v>3061</v>
      </c>
      <c r="AB2647" s="147">
        <v>8469</v>
      </c>
      <c r="AC2647" s="148" t="s">
        <v>1597</v>
      </c>
    </row>
    <row r="2648" spans="26:29" ht="15.75">
      <c r="Z2648" s="14" t="s">
        <v>3062</v>
      </c>
      <c r="AB2648" s="147">
        <v>8471</v>
      </c>
      <c r="AC2648" s="148" t="s">
        <v>1618</v>
      </c>
    </row>
    <row r="2649" spans="26:29" ht="15.75">
      <c r="Z2649" s="14" t="s">
        <v>3063</v>
      </c>
      <c r="AB2649" s="147">
        <v>8471</v>
      </c>
      <c r="AC2649" s="148" t="s">
        <v>736</v>
      </c>
    </row>
    <row r="2650" spans="26:29" ht="15.75">
      <c r="Z2650" s="14" t="s">
        <v>3064</v>
      </c>
      <c r="AB2650" s="147">
        <v>8471</v>
      </c>
      <c r="AC2650" s="148" t="s">
        <v>2320</v>
      </c>
    </row>
    <row r="2651" spans="26:29" ht="15.75">
      <c r="Z2651" s="14" t="s">
        <v>3065</v>
      </c>
      <c r="AB2651" s="147">
        <v>8473</v>
      </c>
      <c r="AC2651" s="148" t="s">
        <v>1318</v>
      </c>
    </row>
    <row r="2652" spans="26:29" ht="15.75">
      <c r="Z2652" s="14" t="s">
        <v>3066</v>
      </c>
      <c r="AB2652" s="147">
        <v>8474</v>
      </c>
      <c r="AC2652" s="148" t="s">
        <v>845</v>
      </c>
    </row>
    <row r="2653" spans="26:29" ht="15.75">
      <c r="Z2653" s="14" t="s">
        <v>3067</v>
      </c>
      <c r="AB2653" s="147">
        <v>8475</v>
      </c>
      <c r="AC2653" s="148" t="s">
        <v>3455</v>
      </c>
    </row>
    <row r="2654" spans="26:29" ht="15.75">
      <c r="Z2654" s="14" t="s">
        <v>3068</v>
      </c>
      <c r="AB2654" s="147">
        <v>8475</v>
      </c>
      <c r="AC2654" s="148" t="s">
        <v>1483</v>
      </c>
    </row>
    <row r="2655" spans="26:29" ht="15.75">
      <c r="Z2655" s="14" t="s">
        <v>3069</v>
      </c>
      <c r="AB2655" s="147">
        <v>8475</v>
      </c>
      <c r="AC2655" s="148" t="s">
        <v>3011</v>
      </c>
    </row>
    <row r="2656" spans="26:29" ht="15.75">
      <c r="Z2656" s="14" t="s">
        <v>3070</v>
      </c>
      <c r="AB2656" s="147">
        <v>8476</v>
      </c>
      <c r="AC2656" s="148" t="s">
        <v>3523</v>
      </c>
    </row>
    <row r="2657" spans="26:29" ht="15.75">
      <c r="Z2657" s="14" t="s">
        <v>3071</v>
      </c>
      <c r="AB2657" s="147">
        <v>8477</v>
      </c>
      <c r="AC2657" s="148" t="s">
        <v>3305</v>
      </c>
    </row>
    <row r="2658" spans="26:29" ht="15.75">
      <c r="Z2658" s="14" t="s">
        <v>3072</v>
      </c>
      <c r="AB2658" s="147">
        <v>8477</v>
      </c>
      <c r="AC2658" s="148" t="s">
        <v>425</v>
      </c>
    </row>
    <row r="2659" spans="26:29" ht="15.75">
      <c r="Z2659" s="14" t="s">
        <v>3073</v>
      </c>
      <c r="AB2659" s="147">
        <v>8477</v>
      </c>
      <c r="AC2659" s="148" t="s">
        <v>1743</v>
      </c>
    </row>
    <row r="2660" spans="26:29" ht="15.75">
      <c r="Z2660" s="14" t="s">
        <v>3074</v>
      </c>
      <c r="AB2660" s="147">
        <v>8478</v>
      </c>
      <c r="AC2660" s="148" t="s">
        <v>2839</v>
      </c>
    </row>
    <row r="2661" spans="26:29" ht="15.75">
      <c r="Z2661" s="14" t="s">
        <v>3075</v>
      </c>
      <c r="AB2661" s="147">
        <v>8479</v>
      </c>
      <c r="AC2661" s="148" t="s">
        <v>779</v>
      </c>
    </row>
    <row r="2662" spans="26:29" ht="15.75">
      <c r="Z2662" s="14" t="s">
        <v>3076</v>
      </c>
      <c r="AB2662" s="147">
        <v>8481</v>
      </c>
      <c r="AC2662" s="148" t="s">
        <v>2841</v>
      </c>
    </row>
    <row r="2663" spans="26:29" ht="15.75">
      <c r="Z2663" s="14" t="s">
        <v>3077</v>
      </c>
      <c r="AB2663" s="147">
        <v>8482</v>
      </c>
      <c r="AC2663" s="148" t="s">
        <v>995</v>
      </c>
    </row>
    <row r="2664" spans="26:29" ht="15.75">
      <c r="Z2664" s="14" t="s">
        <v>3078</v>
      </c>
      <c r="AB2664" s="147">
        <v>8483</v>
      </c>
      <c r="AC2664" s="148" t="s">
        <v>2840</v>
      </c>
    </row>
    <row r="2665" spans="26:29" ht="15.75">
      <c r="Z2665" s="14" t="s">
        <v>3079</v>
      </c>
      <c r="AB2665" s="147">
        <v>8483</v>
      </c>
      <c r="AC2665" s="148" t="s">
        <v>1821</v>
      </c>
    </row>
    <row r="2666" spans="26:29" ht="15.75">
      <c r="Z2666" s="14" t="s">
        <v>3080</v>
      </c>
      <c r="AB2666" s="147">
        <v>8484</v>
      </c>
      <c r="AC2666" s="148" t="s">
        <v>2204</v>
      </c>
    </row>
    <row r="2667" spans="26:29" ht="15.75">
      <c r="Z2667" s="14" t="s">
        <v>3081</v>
      </c>
      <c r="AB2667" s="147">
        <v>8484</v>
      </c>
      <c r="AC2667" s="148" t="s">
        <v>2842</v>
      </c>
    </row>
    <row r="2668" spans="26:29" ht="15.75">
      <c r="Z2668" s="14" t="s">
        <v>3082</v>
      </c>
      <c r="AB2668" s="147">
        <v>8484</v>
      </c>
      <c r="AC2668" s="148" t="s">
        <v>3459</v>
      </c>
    </row>
    <row r="2669" spans="26:29" ht="15.75">
      <c r="Z2669" s="14" t="s">
        <v>3083</v>
      </c>
      <c r="AB2669" s="147">
        <v>8485</v>
      </c>
      <c r="AC2669" s="148" t="s">
        <v>954</v>
      </c>
    </row>
    <row r="2670" spans="26:29" ht="15.75">
      <c r="Z2670" s="14" t="s">
        <v>3084</v>
      </c>
      <c r="AB2670" s="147">
        <v>8491</v>
      </c>
      <c r="AC2670" s="148" t="s">
        <v>1625</v>
      </c>
    </row>
    <row r="2671" spans="26:29" ht="15.75">
      <c r="Z2671" s="14" t="s">
        <v>3085</v>
      </c>
      <c r="AB2671" s="147">
        <v>8492</v>
      </c>
      <c r="AC2671" s="148" t="s">
        <v>1706</v>
      </c>
    </row>
    <row r="2672" spans="26:29" ht="15.75">
      <c r="Z2672" s="14" t="s">
        <v>3086</v>
      </c>
      <c r="AB2672" s="147">
        <v>8493</v>
      </c>
      <c r="AC2672" s="148" t="s">
        <v>1525</v>
      </c>
    </row>
    <row r="2673" spans="26:29" ht="15.75">
      <c r="Z2673" s="14" t="s">
        <v>3087</v>
      </c>
      <c r="AB2673" s="147">
        <v>8494</v>
      </c>
      <c r="AC2673" s="148" t="s">
        <v>1750</v>
      </c>
    </row>
    <row r="2674" spans="26:29" ht="15.75">
      <c r="Z2674" s="14" t="s">
        <v>3088</v>
      </c>
      <c r="AB2674" s="147">
        <v>8495</v>
      </c>
      <c r="AC2674" s="148" t="s">
        <v>938</v>
      </c>
    </row>
    <row r="2675" spans="26:29" ht="15.75">
      <c r="Z2675" s="14" t="s">
        <v>3089</v>
      </c>
      <c r="AB2675" s="147">
        <v>8496</v>
      </c>
      <c r="AC2675" s="148" t="s">
        <v>2274</v>
      </c>
    </row>
    <row r="2676" spans="26:29" ht="15.75">
      <c r="Z2676" s="14" t="s">
        <v>3090</v>
      </c>
      <c r="AB2676" s="147">
        <v>8496</v>
      </c>
      <c r="AC2676" s="148" t="s">
        <v>1793</v>
      </c>
    </row>
    <row r="2677" spans="26:29" ht="15.75">
      <c r="Z2677" s="14" t="s">
        <v>3091</v>
      </c>
      <c r="AB2677" s="147">
        <v>8497</v>
      </c>
      <c r="AC2677" s="148" t="s">
        <v>221</v>
      </c>
    </row>
    <row r="2678" spans="26:29" ht="15.75">
      <c r="Z2678" s="14" t="s">
        <v>3092</v>
      </c>
      <c r="AB2678" s="147">
        <v>8497</v>
      </c>
      <c r="AC2678" s="148" t="s">
        <v>1077</v>
      </c>
    </row>
    <row r="2679" spans="26:29" ht="15.75">
      <c r="Z2679" s="14" t="s">
        <v>3093</v>
      </c>
      <c r="AB2679" s="147">
        <v>8500</v>
      </c>
      <c r="AC2679" s="148" t="s">
        <v>2513</v>
      </c>
    </row>
    <row r="2680" spans="26:29" ht="15.75">
      <c r="Z2680" s="14" t="s">
        <v>3094</v>
      </c>
      <c r="AB2680" s="147">
        <v>8511</v>
      </c>
      <c r="AC2680" s="147" t="s">
        <v>2513</v>
      </c>
    </row>
    <row r="2681" spans="26:29" ht="15.75">
      <c r="Z2681" s="14" t="s">
        <v>3095</v>
      </c>
      <c r="AB2681" s="147">
        <v>8512</v>
      </c>
      <c r="AC2681" s="148" t="s">
        <v>2364</v>
      </c>
    </row>
    <row r="2682" spans="26:29" ht="15.75">
      <c r="Z2682" s="14" t="s">
        <v>3096</v>
      </c>
      <c r="AB2682" s="147">
        <v>8513</v>
      </c>
      <c r="AC2682" s="148" t="s">
        <v>2138</v>
      </c>
    </row>
    <row r="2683" spans="26:29" ht="15.75">
      <c r="Z2683" s="14" t="s">
        <v>3097</v>
      </c>
      <c r="AB2683" s="147">
        <v>8514</v>
      </c>
      <c r="AC2683" s="148" t="s">
        <v>2123</v>
      </c>
    </row>
    <row r="2684" spans="26:29" ht="15.75">
      <c r="Z2684" s="14" t="s">
        <v>3098</v>
      </c>
      <c r="AB2684" s="147">
        <v>8515</v>
      </c>
      <c r="AC2684" s="148" t="s">
        <v>664</v>
      </c>
    </row>
    <row r="2685" spans="26:29" ht="15.75">
      <c r="Z2685" s="14" t="s">
        <v>3099</v>
      </c>
      <c r="AB2685" s="147">
        <v>8516</v>
      </c>
      <c r="AC2685" s="148" t="s">
        <v>1672</v>
      </c>
    </row>
    <row r="2686" spans="26:29" ht="15.75">
      <c r="Z2686" s="14" t="s">
        <v>3100</v>
      </c>
      <c r="AB2686" s="147">
        <v>8517</v>
      </c>
      <c r="AC2686" s="148" t="s">
        <v>2009</v>
      </c>
    </row>
    <row r="2687" spans="26:29" ht="15.75">
      <c r="Z2687" s="14" t="s">
        <v>3101</v>
      </c>
      <c r="AB2687" s="147">
        <v>8518</v>
      </c>
      <c r="AC2687" s="148" t="s">
        <v>1679</v>
      </c>
    </row>
    <row r="2688" spans="26:29" ht="15.75">
      <c r="Z2688" s="14" t="s">
        <v>3102</v>
      </c>
      <c r="AB2688" s="147">
        <v>8521</v>
      </c>
      <c r="AC2688" s="148" t="s">
        <v>2203</v>
      </c>
    </row>
    <row r="2689" spans="26:29" ht="15.75">
      <c r="Z2689" s="14" t="s">
        <v>3103</v>
      </c>
      <c r="AB2689" s="147">
        <v>8522</v>
      </c>
      <c r="AC2689" s="148" t="s">
        <v>2318</v>
      </c>
    </row>
    <row r="2690" spans="26:29" ht="15.75">
      <c r="Z2690" s="14" t="s">
        <v>3104</v>
      </c>
      <c r="AB2690" s="147">
        <v>8523</v>
      </c>
      <c r="AC2690" s="148" t="s">
        <v>1097</v>
      </c>
    </row>
    <row r="2691" spans="26:29" ht="15.75">
      <c r="Z2691" s="14" t="s">
        <v>3105</v>
      </c>
      <c r="AB2691" s="147">
        <v>8523</v>
      </c>
      <c r="AC2691" s="148" t="s">
        <v>3393</v>
      </c>
    </row>
    <row r="2692" spans="26:29" ht="15.75">
      <c r="Z2692" s="14" t="s">
        <v>3106</v>
      </c>
      <c r="AB2692" s="147">
        <v>8531</v>
      </c>
      <c r="AC2692" s="147" t="s">
        <v>2043</v>
      </c>
    </row>
    <row r="2693" spans="26:29" ht="15.75">
      <c r="Z2693" s="14" t="s">
        <v>3107</v>
      </c>
      <c r="AB2693" s="147">
        <v>8532</v>
      </c>
      <c r="AC2693" s="148" t="s">
        <v>2043</v>
      </c>
    </row>
    <row r="2694" spans="26:29" ht="15.75">
      <c r="Z2694" s="14" t="s">
        <v>3108</v>
      </c>
      <c r="AB2694" s="147">
        <v>8533</v>
      </c>
      <c r="AC2694" s="148" t="s">
        <v>2033</v>
      </c>
    </row>
    <row r="2695" spans="26:29" ht="15.75">
      <c r="Z2695" s="14" t="s">
        <v>3109</v>
      </c>
      <c r="AB2695" s="147">
        <v>8541</v>
      </c>
      <c r="AC2695" s="148" t="s">
        <v>3099</v>
      </c>
    </row>
    <row r="2696" spans="26:29" ht="15.75">
      <c r="Z2696" s="14" t="s">
        <v>3110</v>
      </c>
      <c r="AB2696" s="147">
        <v>8542</v>
      </c>
      <c r="AC2696" s="148" t="s">
        <v>3418</v>
      </c>
    </row>
    <row r="2697" spans="26:29" ht="15.75">
      <c r="Z2697" s="14" t="s">
        <v>3111</v>
      </c>
      <c r="AB2697" s="147">
        <v>8543</v>
      </c>
      <c r="AC2697" s="148" t="s">
        <v>1263</v>
      </c>
    </row>
    <row r="2698" spans="26:29" ht="15.75">
      <c r="Z2698" s="14" t="s">
        <v>3112</v>
      </c>
      <c r="AB2698" s="147">
        <v>8551</v>
      </c>
      <c r="AC2698" s="148" t="s">
        <v>2233</v>
      </c>
    </row>
    <row r="2699" spans="26:29" ht="15.75">
      <c r="Z2699" s="14" t="s">
        <v>3113</v>
      </c>
      <c r="AB2699" s="147">
        <v>8552</v>
      </c>
      <c r="AC2699" s="148" t="s">
        <v>3380</v>
      </c>
    </row>
    <row r="2700" spans="26:29" ht="15.75">
      <c r="Z2700" s="14" t="s">
        <v>3114</v>
      </c>
      <c r="AB2700" s="147">
        <v>8553</v>
      </c>
      <c r="AC2700" s="148" t="s">
        <v>1980</v>
      </c>
    </row>
    <row r="2701" spans="26:29" ht="15.75">
      <c r="Z2701" s="14" t="s">
        <v>3115</v>
      </c>
      <c r="AB2701" s="147">
        <v>8554</v>
      </c>
      <c r="AC2701" s="148" t="s">
        <v>2223</v>
      </c>
    </row>
    <row r="2702" spans="26:29" ht="15.75">
      <c r="Z2702" s="14" t="s">
        <v>3116</v>
      </c>
      <c r="AB2702" s="147">
        <v>8555</v>
      </c>
      <c r="AC2702" s="148" t="s">
        <v>567</v>
      </c>
    </row>
    <row r="2703" spans="26:29" ht="15.75">
      <c r="Z2703" s="14" t="s">
        <v>3117</v>
      </c>
      <c r="AB2703" s="147">
        <v>8556</v>
      </c>
      <c r="AC2703" s="148" t="s">
        <v>2517</v>
      </c>
    </row>
    <row r="2704" spans="26:29" ht="15.75">
      <c r="Z2704" s="14" t="s">
        <v>3118</v>
      </c>
      <c r="AB2704" s="147">
        <v>8557</v>
      </c>
      <c r="AC2704" s="148" t="s">
        <v>562</v>
      </c>
    </row>
    <row r="2705" spans="26:29" ht="15.75">
      <c r="Z2705" s="14" t="s">
        <v>3119</v>
      </c>
      <c r="AB2705" s="147">
        <v>8557</v>
      </c>
      <c r="AC2705" s="148" t="s">
        <v>560</v>
      </c>
    </row>
    <row r="2706" spans="26:29" ht="15.75">
      <c r="Z2706" s="14" t="s">
        <v>3120</v>
      </c>
      <c r="AB2706" s="147">
        <v>8558</v>
      </c>
      <c r="AC2706" s="148" t="s">
        <v>936</v>
      </c>
    </row>
    <row r="2707" spans="26:29" ht="15.75">
      <c r="Z2707" s="14" t="s">
        <v>3121</v>
      </c>
      <c r="AB2707" s="147">
        <v>8561</v>
      </c>
      <c r="AC2707" s="148" t="s">
        <v>210</v>
      </c>
    </row>
    <row r="2708" spans="26:29" ht="15.75">
      <c r="Z2708" s="14" t="s">
        <v>3122</v>
      </c>
      <c r="AB2708" s="147">
        <v>8562</v>
      </c>
      <c r="AC2708" s="148" t="s">
        <v>2292</v>
      </c>
    </row>
    <row r="2709" spans="26:29" ht="15.75">
      <c r="Z2709" s="14" t="s">
        <v>3123</v>
      </c>
      <c r="AB2709" s="147">
        <v>8563</v>
      </c>
      <c r="AC2709" s="148" t="s">
        <v>1465</v>
      </c>
    </row>
    <row r="2710" spans="26:29" ht="15.75">
      <c r="Z2710" s="14" t="s">
        <v>3124</v>
      </c>
      <c r="AB2710" s="147">
        <v>8564</v>
      </c>
      <c r="AC2710" s="148" t="s">
        <v>3309</v>
      </c>
    </row>
    <row r="2711" spans="26:29" ht="15.75">
      <c r="Z2711" s="14" t="s">
        <v>3125</v>
      </c>
      <c r="AB2711" s="147">
        <v>8565</v>
      </c>
      <c r="AC2711" s="148" t="s">
        <v>656</v>
      </c>
    </row>
    <row r="2712" spans="26:29" ht="15.75">
      <c r="Z2712" s="14" t="s">
        <v>3126</v>
      </c>
      <c r="AB2712" s="147">
        <v>8571</v>
      </c>
      <c r="AC2712" s="148" t="s">
        <v>549</v>
      </c>
    </row>
    <row r="2713" spans="26:29" ht="15.75">
      <c r="Z2713" s="14" t="s">
        <v>3127</v>
      </c>
      <c r="AB2713" s="147">
        <v>8572</v>
      </c>
      <c r="AC2713" s="148" t="s">
        <v>566</v>
      </c>
    </row>
    <row r="2714" spans="26:29" ht="15.75">
      <c r="Z2714" s="14" t="s">
        <v>3128</v>
      </c>
      <c r="AB2714" s="147">
        <v>8581</v>
      </c>
      <c r="AC2714" s="148" t="s">
        <v>548</v>
      </c>
    </row>
    <row r="2715" spans="26:29" ht="15.75">
      <c r="Z2715" s="14" t="s">
        <v>3129</v>
      </c>
      <c r="AB2715" s="147">
        <v>8581</v>
      </c>
      <c r="AC2715" s="148" t="s">
        <v>2341</v>
      </c>
    </row>
    <row r="2716" spans="26:29" ht="15.75">
      <c r="Z2716" s="14" t="s">
        <v>3130</v>
      </c>
      <c r="AB2716" s="147">
        <v>8582</v>
      </c>
      <c r="AC2716" s="148" t="s">
        <v>1148</v>
      </c>
    </row>
    <row r="2717" spans="26:29" ht="15.75">
      <c r="Z2717" s="14" t="s">
        <v>3131</v>
      </c>
      <c r="AB2717" s="147">
        <v>8591</v>
      </c>
      <c r="AC2717" s="147" t="s">
        <v>2513</v>
      </c>
    </row>
    <row r="2718" spans="26:29" ht="15.75">
      <c r="Z2718" s="14" t="s">
        <v>3132</v>
      </c>
      <c r="AB2718" s="147">
        <v>8591</v>
      </c>
      <c r="AC2718" s="148" t="s">
        <v>2356</v>
      </c>
    </row>
    <row r="2719" spans="26:29" ht="15.75">
      <c r="Z2719" s="14" t="s">
        <v>3133</v>
      </c>
      <c r="AB2719" s="147">
        <v>8592</v>
      </c>
      <c r="AC2719" s="148" t="s">
        <v>957</v>
      </c>
    </row>
    <row r="2720" spans="26:29" ht="15.75">
      <c r="Z2720" s="14" t="s">
        <v>3134</v>
      </c>
      <c r="AB2720" s="147">
        <v>8593</v>
      </c>
      <c r="AC2720" s="148" t="s">
        <v>2514</v>
      </c>
    </row>
    <row r="2721" spans="26:29" ht="15.75">
      <c r="Z2721" s="14" t="s">
        <v>3135</v>
      </c>
      <c r="AB2721" s="147">
        <v>8594</v>
      </c>
      <c r="AC2721" s="148" t="s">
        <v>2516</v>
      </c>
    </row>
    <row r="2722" spans="26:29" ht="15.75">
      <c r="Z2722" s="14" t="s">
        <v>3136</v>
      </c>
      <c r="AB2722" s="147">
        <v>8595</v>
      </c>
      <c r="AC2722" s="148" t="s">
        <v>1908</v>
      </c>
    </row>
    <row r="2723" spans="26:29" ht="15.75">
      <c r="Z2723" s="14" t="s">
        <v>3137</v>
      </c>
      <c r="AB2723" s="147">
        <v>8596</v>
      </c>
      <c r="AC2723" s="148" t="s">
        <v>2515</v>
      </c>
    </row>
    <row r="2724" spans="26:29" ht="15.75">
      <c r="Z2724" s="14" t="s">
        <v>3138</v>
      </c>
      <c r="AB2724" s="147">
        <v>8597</v>
      </c>
      <c r="AC2724" s="148" t="s">
        <v>1250</v>
      </c>
    </row>
    <row r="2725" spans="26:29" ht="15.75">
      <c r="Z2725" s="14" t="s">
        <v>3139</v>
      </c>
      <c r="AB2725" s="147">
        <v>8597</v>
      </c>
      <c r="AC2725" s="148" t="s">
        <v>1015</v>
      </c>
    </row>
    <row r="2726" spans="26:29" ht="15.75">
      <c r="Z2726" s="14" t="s">
        <v>3140</v>
      </c>
      <c r="AB2726" s="147">
        <v>8598</v>
      </c>
      <c r="AC2726" s="148" t="s">
        <v>2513</v>
      </c>
    </row>
    <row r="2727" spans="26:29" ht="15.75">
      <c r="Z2727" s="14" t="s">
        <v>3141</v>
      </c>
      <c r="AB2727" s="147">
        <v>8600</v>
      </c>
      <c r="AC2727" s="148" t="s">
        <v>2826</v>
      </c>
    </row>
    <row r="2728" spans="26:29" ht="15.75">
      <c r="Z2728" s="14" t="s">
        <v>3142</v>
      </c>
      <c r="AB2728" s="147">
        <v>8612</v>
      </c>
      <c r="AC2728" s="148" t="s">
        <v>2371</v>
      </c>
    </row>
    <row r="2729" spans="26:29" ht="15.75">
      <c r="Z2729" s="14" t="s">
        <v>3143</v>
      </c>
      <c r="AB2729" s="147">
        <v>8613</v>
      </c>
      <c r="AC2729" s="148" t="s">
        <v>587</v>
      </c>
    </row>
    <row r="2730" spans="26:29" ht="15.75">
      <c r="Z2730" s="14" t="s">
        <v>3144</v>
      </c>
      <c r="AB2730" s="147">
        <v>8614</v>
      </c>
      <c r="AC2730" s="148" t="s">
        <v>618</v>
      </c>
    </row>
    <row r="2731" spans="26:29" ht="15.75">
      <c r="Z2731" s="14" t="s">
        <v>3145</v>
      </c>
      <c r="AB2731" s="147">
        <v>8617</v>
      </c>
      <c r="AC2731" s="148" t="s">
        <v>1872</v>
      </c>
    </row>
    <row r="2732" spans="26:29" ht="15.75">
      <c r="Z2732" s="14" t="s">
        <v>3146</v>
      </c>
      <c r="AB2732" s="147">
        <v>8618</v>
      </c>
      <c r="AC2732" s="148" t="s">
        <v>1695</v>
      </c>
    </row>
    <row r="2733" spans="26:29" ht="15.75">
      <c r="Z2733" s="14" t="s">
        <v>3147</v>
      </c>
      <c r="AB2733" s="147">
        <v>8619</v>
      </c>
      <c r="AC2733" s="148" t="s">
        <v>2647</v>
      </c>
    </row>
    <row r="2734" spans="26:29" ht="15.75">
      <c r="Z2734" s="14" t="s">
        <v>3148</v>
      </c>
      <c r="AB2734" s="147">
        <v>8621</v>
      </c>
      <c r="AC2734" s="148" t="s">
        <v>3540</v>
      </c>
    </row>
    <row r="2735" spans="26:29" ht="15.75">
      <c r="Z2735" s="14" t="s">
        <v>3149</v>
      </c>
      <c r="AB2735" s="147">
        <v>8622</v>
      </c>
      <c r="AC2735" s="148" t="s">
        <v>2945</v>
      </c>
    </row>
    <row r="2736" spans="26:29" ht="15.75">
      <c r="Z2736" s="14" t="s">
        <v>3150</v>
      </c>
      <c r="AB2736" s="147">
        <v>8623</v>
      </c>
      <c r="AC2736" s="148" t="s">
        <v>590</v>
      </c>
    </row>
    <row r="2737" spans="26:29" ht="15.75">
      <c r="Z2737" s="14" t="s">
        <v>3151</v>
      </c>
      <c r="AB2737" s="147">
        <v>8624</v>
      </c>
      <c r="AC2737" s="148" t="s">
        <v>603</v>
      </c>
    </row>
    <row r="2738" spans="26:29" ht="15.75">
      <c r="Z2738" s="14" t="s">
        <v>3152</v>
      </c>
      <c r="AB2738" s="147">
        <v>8625</v>
      </c>
      <c r="AC2738" s="148" t="s">
        <v>3062</v>
      </c>
    </row>
    <row r="2739" spans="26:29" ht="15.75">
      <c r="Z2739" s="15" t="s">
        <v>3153</v>
      </c>
      <c r="AB2739" s="147">
        <v>8626</v>
      </c>
      <c r="AC2739" s="148" t="s">
        <v>3158</v>
      </c>
    </row>
    <row r="2740" spans="26:29" ht="15.75">
      <c r="Z2740" s="14" t="s">
        <v>3154</v>
      </c>
      <c r="AB2740" s="147">
        <v>8627</v>
      </c>
      <c r="AC2740" s="148" t="s">
        <v>1885</v>
      </c>
    </row>
    <row r="2741" spans="26:29" ht="15.75">
      <c r="Z2741" s="14" t="s">
        <v>3155</v>
      </c>
      <c r="AB2741" s="147">
        <v>8628</v>
      </c>
      <c r="AC2741" s="148" t="s">
        <v>2221</v>
      </c>
    </row>
    <row r="2742" spans="26:29" ht="15.75">
      <c r="Z2742" s="14" t="s">
        <v>3156</v>
      </c>
      <c r="AB2742" s="147">
        <v>8630</v>
      </c>
      <c r="AC2742" s="148" t="s">
        <v>584</v>
      </c>
    </row>
    <row r="2743" spans="26:29" ht="15.75">
      <c r="Z2743" s="14" t="s">
        <v>3157</v>
      </c>
      <c r="AB2743" s="147">
        <v>8635</v>
      </c>
      <c r="AC2743" s="148" t="s">
        <v>2437</v>
      </c>
    </row>
    <row r="2744" spans="26:29" ht="15.75">
      <c r="Z2744" s="14" t="s">
        <v>3158</v>
      </c>
      <c r="AB2744" s="147">
        <v>8636</v>
      </c>
      <c r="AC2744" s="148" t="s">
        <v>604</v>
      </c>
    </row>
    <row r="2745" spans="26:29" ht="15.75">
      <c r="Z2745" s="14" t="s">
        <v>3159</v>
      </c>
      <c r="AB2745" s="147">
        <v>8637</v>
      </c>
      <c r="AC2745" s="148" t="s">
        <v>600</v>
      </c>
    </row>
    <row r="2746" spans="26:29" ht="15.75">
      <c r="Z2746" s="14" t="s">
        <v>3160</v>
      </c>
      <c r="AB2746" s="147">
        <v>8638</v>
      </c>
      <c r="AC2746" s="148" t="s">
        <v>597</v>
      </c>
    </row>
    <row r="2747" spans="26:29" ht="15.75">
      <c r="Z2747" s="14" t="s">
        <v>3161</v>
      </c>
      <c r="AB2747" s="147">
        <v>8640</v>
      </c>
      <c r="AC2747" s="148" t="s">
        <v>1208</v>
      </c>
    </row>
    <row r="2748" spans="26:29" ht="15.75">
      <c r="Z2748" s="14" t="s">
        <v>3162</v>
      </c>
      <c r="AB2748" s="147">
        <v>8646</v>
      </c>
      <c r="AC2748" s="148" t="s">
        <v>588</v>
      </c>
    </row>
    <row r="2749" spans="26:29" ht="15.75">
      <c r="Z2749" s="14" t="s">
        <v>3163</v>
      </c>
      <c r="AB2749" s="147">
        <v>8647</v>
      </c>
      <c r="AC2749" s="148" t="s">
        <v>599</v>
      </c>
    </row>
    <row r="2750" spans="26:29" ht="15.75">
      <c r="Z2750" s="14" t="s">
        <v>3164</v>
      </c>
      <c r="AB2750" s="147">
        <v>8648</v>
      </c>
      <c r="AC2750" s="148" t="s">
        <v>596</v>
      </c>
    </row>
    <row r="2751" spans="26:29" ht="15.75">
      <c r="Z2751" s="14" t="s">
        <v>3165</v>
      </c>
      <c r="AB2751" s="147">
        <v>8649</v>
      </c>
      <c r="AC2751" s="148" t="s">
        <v>583</v>
      </c>
    </row>
    <row r="2752" spans="26:29" ht="15.75">
      <c r="Z2752" s="14" t="s">
        <v>3166</v>
      </c>
      <c r="AB2752" s="147">
        <v>8651</v>
      </c>
      <c r="AC2752" s="148" t="s">
        <v>602</v>
      </c>
    </row>
    <row r="2753" spans="26:29" ht="15.75">
      <c r="Z2753" s="14" t="s">
        <v>3167</v>
      </c>
      <c r="AB2753" s="147">
        <v>8652</v>
      </c>
      <c r="AC2753" s="148" t="s">
        <v>2827</v>
      </c>
    </row>
    <row r="2754" spans="26:29" ht="15.75">
      <c r="Z2754" s="14" t="s">
        <v>3168</v>
      </c>
      <c r="AB2754" s="147">
        <v>8653</v>
      </c>
      <c r="AC2754" s="148" t="s">
        <v>205</v>
      </c>
    </row>
    <row r="2755" spans="26:29" ht="15.75">
      <c r="Z2755" s="14" t="s">
        <v>3169</v>
      </c>
      <c r="AB2755" s="147">
        <v>8654</v>
      </c>
      <c r="AC2755" s="148" t="s">
        <v>2742</v>
      </c>
    </row>
    <row r="2756" spans="26:29" ht="15.75">
      <c r="Z2756" s="14" t="s">
        <v>3170</v>
      </c>
      <c r="AB2756" s="147">
        <v>8655</v>
      </c>
      <c r="AC2756" s="148" t="s">
        <v>2837</v>
      </c>
    </row>
    <row r="2757" spans="26:29" ht="15.75">
      <c r="Z2757" s="14" t="s">
        <v>3171</v>
      </c>
      <c r="AB2757" s="147">
        <v>8656</v>
      </c>
      <c r="AC2757" s="148" t="s">
        <v>2214</v>
      </c>
    </row>
    <row r="2758" spans="26:29" ht="15.75">
      <c r="Z2758" s="14" t="s">
        <v>3172</v>
      </c>
      <c r="AB2758" s="147">
        <v>8658</v>
      </c>
      <c r="AC2758" s="148" t="s">
        <v>500</v>
      </c>
    </row>
    <row r="2759" spans="26:29" ht="15.75">
      <c r="Z2759" s="14" t="s">
        <v>3173</v>
      </c>
      <c r="AB2759" s="147">
        <v>8660</v>
      </c>
      <c r="AC2759" s="148" t="s">
        <v>3092</v>
      </c>
    </row>
    <row r="2760" spans="26:29" ht="15.75">
      <c r="Z2760" s="14" t="s">
        <v>3174</v>
      </c>
      <c r="AB2760" s="147">
        <v>8660</v>
      </c>
      <c r="AC2760" s="148" t="s">
        <v>1989</v>
      </c>
    </row>
    <row r="2761" spans="26:29" ht="15.75">
      <c r="Z2761" s="14" t="s">
        <v>3175</v>
      </c>
      <c r="AB2761" s="147">
        <v>8660</v>
      </c>
      <c r="AC2761" s="148" t="s">
        <v>2816</v>
      </c>
    </row>
    <row r="2762" spans="26:29" ht="15.75">
      <c r="Z2762" s="14" t="s">
        <v>3176</v>
      </c>
      <c r="AB2762" s="147">
        <v>8660</v>
      </c>
      <c r="AC2762" s="148" t="s">
        <v>3278</v>
      </c>
    </row>
    <row r="2763" spans="26:29" ht="15.75">
      <c r="Z2763" s="14" t="s">
        <v>3177</v>
      </c>
      <c r="AB2763" s="147">
        <v>8660</v>
      </c>
      <c r="AC2763" s="148" t="s">
        <v>3500</v>
      </c>
    </row>
    <row r="2764" spans="26:29" ht="15.75">
      <c r="Z2764" s="14" t="s">
        <v>3178</v>
      </c>
      <c r="AB2764" s="147">
        <v>8666</v>
      </c>
      <c r="AC2764" s="148" t="s">
        <v>661</v>
      </c>
    </row>
    <row r="2765" spans="26:29" ht="15.75">
      <c r="Z2765" s="14" t="s">
        <v>3179</v>
      </c>
      <c r="AB2765" s="147">
        <v>8666</v>
      </c>
      <c r="AC2765" s="148" t="s">
        <v>2852</v>
      </c>
    </row>
    <row r="2766" spans="26:29" ht="15.75">
      <c r="Z2766" s="14" t="s">
        <v>3180</v>
      </c>
      <c r="AB2766" s="147">
        <v>8667</v>
      </c>
      <c r="AC2766" s="148" t="s">
        <v>1602</v>
      </c>
    </row>
    <row r="2767" spans="26:29" ht="15.75">
      <c r="Z2767" s="14" t="s">
        <v>3181</v>
      </c>
      <c r="AB2767" s="147">
        <v>8668</v>
      </c>
      <c r="AC2767" s="148" t="s">
        <v>3163</v>
      </c>
    </row>
    <row r="2768" spans="26:29" ht="15.75">
      <c r="Z2768" s="14" t="s">
        <v>3182</v>
      </c>
      <c r="AB2768" s="147">
        <v>8669</v>
      </c>
      <c r="AC2768" s="148" t="s">
        <v>2144</v>
      </c>
    </row>
    <row r="2769" spans="26:29" ht="15.75">
      <c r="Z2769" s="14" t="s">
        <v>3183</v>
      </c>
      <c r="AB2769" s="147">
        <v>8671</v>
      </c>
      <c r="AC2769" s="148" t="s">
        <v>1607</v>
      </c>
    </row>
    <row r="2770" spans="26:29" ht="15.75">
      <c r="Z2770" s="14" t="s">
        <v>3184</v>
      </c>
      <c r="AB2770" s="147">
        <v>8672</v>
      </c>
      <c r="AC2770" s="148" t="s">
        <v>3550</v>
      </c>
    </row>
    <row r="2771" spans="26:29" ht="15.75">
      <c r="Z2771" s="14" t="s">
        <v>3185</v>
      </c>
      <c r="AB2771" s="147">
        <v>8673</v>
      </c>
      <c r="AC2771" s="148" t="s">
        <v>2858</v>
      </c>
    </row>
    <row r="2772" spans="26:29" ht="15.75">
      <c r="Z2772" s="14" t="s">
        <v>3186</v>
      </c>
      <c r="AB2772" s="147">
        <v>8674</v>
      </c>
      <c r="AC2772" s="148" t="s">
        <v>2202</v>
      </c>
    </row>
    <row r="2773" spans="26:29" ht="15.75">
      <c r="Z2773" s="14" t="s">
        <v>3187</v>
      </c>
      <c r="AB2773" s="147">
        <v>8675</v>
      </c>
      <c r="AC2773" s="148" t="s">
        <v>416</v>
      </c>
    </row>
    <row r="2774" spans="26:29" ht="15.75">
      <c r="Z2774" s="14" t="s">
        <v>3188</v>
      </c>
      <c r="AB2774" s="147">
        <v>8676</v>
      </c>
      <c r="AC2774" s="148" t="s">
        <v>1623</v>
      </c>
    </row>
    <row r="2775" spans="26:29" ht="15.75">
      <c r="Z2775" s="14" t="s">
        <v>3189</v>
      </c>
      <c r="AB2775" s="147">
        <v>8681</v>
      </c>
      <c r="AC2775" s="148" t="s">
        <v>1936</v>
      </c>
    </row>
    <row r="2776" spans="26:29" ht="15.75">
      <c r="Z2776" s="14" t="s">
        <v>3190</v>
      </c>
      <c r="AB2776" s="147">
        <v>8681</v>
      </c>
      <c r="AC2776" s="148" t="s">
        <v>3474</v>
      </c>
    </row>
    <row r="2777" spans="26:29" ht="15.75">
      <c r="Z2777" s="14" t="s">
        <v>3191</v>
      </c>
      <c r="AB2777" s="147">
        <v>8683</v>
      </c>
      <c r="AC2777" s="148" t="s">
        <v>2865</v>
      </c>
    </row>
    <row r="2778" spans="26:29" ht="15.75">
      <c r="Z2778" s="14" t="s">
        <v>3192</v>
      </c>
      <c r="AB2778" s="147">
        <v>8684</v>
      </c>
      <c r="AC2778" s="148" t="s">
        <v>2848</v>
      </c>
    </row>
    <row r="2779" spans="26:29" ht="15.75">
      <c r="Z2779" s="14" t="s">
        <v>3193</v>
      </c>
      <c r="AB2779" s="147">
        <v>8685</v>
      </c>
      <c r="AC2779" s="148" t="s">
        <v>1249</v>
      </c>
    </row>
    <row r="2780" spans="26:29" ht="15.75">
      <c r="Z2780" s="14" t="s">
        <v>3194</v>
      </c>
      <c r="AB2780" s="147">
        <v>8691</v>
      </c>
      <c r="AC2780" s="147" t="s">
        <v>584</v>
      </c>
    </row>
    <row r="2781" spans="26:29" ht="15.75">
      <c r="Z2781" s="14" t="s">
        <v>3195</v>
      </c>
      <c r="AB2781" s="147">
        <v>8692</v>
      </c>
      <c r="AC2781" s="148" t="s">
        <v>3079</v>
      </c>
    </row>
    <row r="2782" spans="26:29" ht="15.75">
      <c r="Z2782" s="14" t="s">
        <v>3196</v>
      </c>
      <c r="AB2782" s="147">
        <v>8692</v>
      </c>
      <c r="AC2782" s="148" t="s">
        <v>1350</v>
      </c>
    </row>
    <row r="2783" spans="26:29" ht="15.75">
      <c r="Z2783" s="14" t="s">
        <v>3197</v>
      </c>
      <c r="AB2783" s="147">
        <v>8693</v>
      </c>
      <c r="AC2783" s="148" t="s">
        <v>1948</v>
      </c>
    </row>
    <row r="2784" spans="26:29" ht="15.75">
      <c r="Z2784" s="14" t="s">
        <v>3198</v>
      </c>
      <c r="AB2784" s="147">
        <v>8693</v>
      </c>
      <c r="AC2784" s="148" t="s">
        <v>1742</v>
      </c>
    </row>
    <row r="2785" spans="26:29" ht="15.75">
      <c r="Z2785" s="14" t="s">
        <v>3199</v>
      </c>
      <c r="AB2785" s="147">
        <v>8694</v>
      </c>
      <c r="AC2785" s="148" t="s">
        <v>1359</v>
      </c>
    </row>
    <row r="2786" spans="26:29" ht="15.75">
      <c r="Z2786" s="14" t="s">
        <v>3200</v>
      </c>
      <c r="AB2786" s="147">
        <v>8695</v>
      </c>
      <c r="AC2786" s="148" t="s">
        <v>814</v>
      </c>
    </row>
    <row r="2787" spans="26:29" ht="15.75">
      <c r="Z2787" s="14" t="s">
        <v>3201</v>
      </c>
      <c r="AB2787" s="147">
        <v>8696</v>
      </c>
      <c r="AC2787" s="148" t="s">
        <v>3143</v>
      </c>
    </row>
    <row r="2788" spans="26:29" ht="15.75">
      <c r="Z2788" s="14" t="s">
        <v>3202</v>
      </c>
      <c r="AB2788" s="147">
        <v>8697</v>
      </c>
      <c r="AC2788" s="148" t="s">
        <v>2469</v>
      </c>
    </row>
    <row r="2789" spans="26:29" ht="15.75">
      <c r="Z2789" s="14" t="s">
        <v>3203</v>
      </c>
      <c r="AB2789" s="147">
        <v>8698</v>
      </c>
      <c r="AC2789" s="148" t="s">
        <v>2868</v>
      </c>
    </row>
    <row r="2790" spans="26:29" ht="15.75">
      <c r="Z2790" s="14" t="s">
        <v>3204</v>
      </c>
      <c r="AB2790" s="147">
        <v>8698</v>
      </c>
      <c r="AC2790" s="148" t="s">
        <v>2506</v>
      </c>
    </row>
    <row r="2791" spans="26:29" ht="15.75">
      <c r="Z2791" s="14" t="s">
        <v>3205</v>
      </c>
      <c r="AB2791" s="147">
        <v>8699</v>
      </c>
      <c r="AC2791" s="148" t="s">
        <v>2867</v>
      </c>
    </row>
    <row r="2792" spans="26:29" ht="15.75">
      <c r="Z2792" s="14" t="s">
        <v>3206</v>
      </c>
      <c r="AB2792" s="147">
        <v>8700</v>
      </c>
      <c r="AC2792" s="148" t="s">
        <v>2042</v>
      </c>
    </row>
    <row r="2793" spans="26:29" ht="15.75">
      <c r="Z2793" s="14" t="s">
        <v>3207</v>
      </c>
      <c r="AB2793" s="147">
        <v>8700</v>
      </c>
      <c r="AC2793" s="148" t="s">
        <v>941</v>
      </c>
    </row>
    <row r="2794" spans="26:29" ht="15.75">
      <c r="Z2794" s="14" t="s">
        <v>3208</v>
      </c>
      <c r="AB2794" s="147">
        <v>8705</v>
      </c>
      <c r="AC2794" s="148" t="s">
        <v>2862</v>
      </c>
    </row>
    <row r="2795" spans="26:29" ht="15.75">
      <c r="Z2795" s="14" t="s">
        <v>3209</v>
      </c>
      <c r="AB2795" s="147">
        <v>8706</v>
      </c>
      <c r="AC2795" s="148" t="s">
        <v>2348</v>
      </c>
    </row>
    <row r="2796" spans="26:29" ht="15.75">
      <c r="Z2796" s="14" t="s">
        <v>3210</v>
      </c>
      <c r="AB2796" s="147">
        <v>8707</v>
      </c>
      <c r="AC2796" s="148" t="s">
        <v>2639</v>
      </c>
    </row>
    <row r="2797" spans="26:29" ht="15.75">
      <c r="Z2797" s="14" t="s">
        <v>3211</v>
      </c>
      <c r="AB2797" s="147">
        <v>8707</v>
      </c>
      <c r="AC2797" s="148" t="s">
        <v>1959</v>
      </c>
    </row>
    <row r="2798" spans="26:29" ht="15.75">
      <c r="Z2798" s="14" t="s">
        <v>3212</v>
      </c>
      <c r="AB2798" s="147">
        <v>8708</v>
      </c>
      <c r="AC2798" s="148" t="s">
        <v>2853</v>
      </c>
    </row>
    <row r="2799" spans="26:29" ht="15.75">
      <c r="Z2799" s="14" t="s">
        <v>3213</v>
      </c>
      <c r="AB2799" s="147">
        <v>8709</v>
      </c>
      <c r="AC2799" s="148" t="s">
        <v>2042</v>
      </c>
    </row>
    <row r="2800" spans="26:29" ht="15.75">
      <c r="Z2800" s="14" t="s">
        <v>3214</v>
      </c>
      <c r="AB2800" s="147">
        <v>8710</v>
      </c>
      <c r="AC2800" s="148" t="s">
        <v>605</v>
      </c>
    </row>
    <row r="2801" spans="26:29" ht="15.75">
      <c r="Z2801" s="14" t="s">
        <v>3215</v>
      </c>
      <c r="AB2801" s="147">
        <v>8711</v>
      </c>
      <c r="AC2801" s="148" t="s">
        <v>3488</v>
      </c>
    </row>
    <row r="2802" spans="26:29" ht="15.75">
      <c r="Z2802" s="14" t="s">
        <v>3216</v>
      </c>
      <c r="AB2802" s="147">
        <v>8712</v>
      </c>
      <c r="AC2802" s="148" t="s">
        <v>609</v>
      </c>
    </row>
    <row r="2803" spans="26:29" ht="15.75">
      <c r="Z2803" s="14" t="s">
        <v>3217</v>
      </c>
      <c r="AB2803" s="147">
        <v>8713</v>
      </c>
      <c r="AC2803" s="148" t="s">
        <v>1716</v>
      </c>
    </row>
    <row r="2804" spans="26:29" ht="15.75">
      <c r="Z2804" s="14" t="s">
        <v>3218</v>
      </c>
      <c r="AB2804" s="147">
        <v>8714</v>
      </c>
      <c r="AC2804" s="148" t="s">
        <v>2042</v>
      </c>
    </row>
    <row r="2805" spans="26:29" ht="15.75">
      <c r="Z2805" s="15" t="s">
        <v>3219</v>
      </c>
      <c r="AB2805" s="147">
        <v>8714</v>
      </c>
      <c r="AC2805" s="148" t="s">
        <v>1668</v>
      </c>
    </row>
    <row r="2806" spans="26:29" ht="15.75">
      <c r="Z2806" s="14" t="s">
        <v>3220</v>
      </c>
      <c r="AB2806" s="147">
        <v>8716</v>
      </c>
      <c r="AC2806" s="148" t="s">
        <v>2109</v>
      </c>
    </row>
    <row r="2807" spans="26:29" ht="15.75">
      <c r="Z2807" s="14" t="s">
        <v>3221</v>
      </c>
      <c r="AB2807" s="147">
        <v>8716</v>
      </c>
      <c r="AC2807" s="148" t="s">
        <v>1481</v>
      </c>
    </row>
    <row r="2808" spans="26:29" ht="15.75">
      <c r="Z2808" s="14" t="s">
        <v>3222</v>
      </c>
      <c r="AB2808" s="147">
        <v>8716</v>
      </c>
      <c r="AC2808" s="148" t="s">
        <v>1236</v>
      </c>
    </row>
    <row r="2809" spans="26:29" ht="15.75">
      <c r="Z2809" s="14" t="s">
        <v>3223</v>
      </c>
      <c r="AB2809" s="147">
        <v>8717</v>
      </c>
      <c r="AC2809" s="148" t="s">
        <v>3029</v>
      </c>
    </row>
    <row r="2810" spans="26:29" ht="15.75">
      <c r="Z2810" s="14" t="s">
        <v>3224</v>
      </c>
      <c r="AB2810" s="147">
        <v>8717</v>
      </c>
      <c r="AC2810" s="148" t="s">
        <v>2325</v>
      </c>
    </row>
    <row r="2811" spans="26:29" ht="15.75">
      <c r="Z2811" s="14" t="s">
        <v>3225</v>
      </c>
      <c r="AB2811" s="147">
        <v>8718</v>
      </c>
      <c r="AC2811" s="148" t="s">
        <v>3120</v>
      </c>
    </row>
    <row r="2812" spans="26:29" ht="15.75">
      <c r="Z2812" s="14" t="s">
        <v>3226</v>
      </c>
      <c r="AB2812" s="147">
        <v>8719</v>
      </c>
      <c r="AC2812" s="148" t="s">
        <v>793</v>
      </c>
    </row>
    <row r="2813" spans="26:29" ht="15.75">
      <c r="Z2813" s="14" t="s">
        <v>3227</v>
      </c>
      <c r="AB2813" s="147">
        <v>8721</v>
      </c>
      <c r="AC2813" s="148" t="s">
        <v>3451</v>
      </c>
    </row>
    <row r="2814" spans="26:29" ht="15.75">
      <c r="Z2814" s="14" t="s">
        <v>3228</v>
      </c>
      <c r="AB2814" s="147">
        <v>8722</v>
      </c>
      <c r="AC2814" s="148" t="s">
        <v>2317</v>
      </c>
    </row>
    <row r="2815" spans="26:29" ht="15.75">
      <c r="Z2815" s="14" t="s">
        <v>3229</v>
      </c>
      <c r="AB2815" s="147">
        <v>8723</v>
      </c>
      <c r="AC2815" s="148" t="s">
        <v>3383</v>
      </c>
    </row>
    <row r="2816" spans="26:29" ht="15.75">
      <c r="Z2816" s="14" t="s">
        <v>3230</v>
      </c>
      <c r="AB2816" s="147">
        <v>8724</v>
      </c>
      <c r="AC2816" s="148" t="s">
        <v>1511</v>
      </c>
    </row>
    <row r="2817" spans="26:29" ht="15.75">
      <c r="Z2817" s="14" t="s">
        <v>3231</v>
      </c>
      <c r="AB2817" s="147">
        <v>8725</v>
      </c>
      <c r="AC2817" s="148" t="s">
        <v>1498</v>
      </c>
    </row>
    <row r="2818" spans="26:29" ht="15.75">
      <c r="Z2818" s="14" t="s">
        <v>3232</v>
      </c>
      <c r="AB2818" s="147">
        <v>8726</v>
      </c>
      <c r="AC2818" s="148" t="s">
        <v>1497</v>
      </c>
    </row>
    <row r="2819" spans="26:29" ht="15.75">
      <c r="Z2819" s="14" t="s">
        <v>3233</v>
      </c>
      <c r="AB2819" s="147">
        <v>8726</v>
      </c>
      <c r="AC2819" s="148" t="s">
        <v>2850</v>
      </c>
    </row>
    <row r="2820" spans="26:29" ht="15.75">
      <c r="Z2820" s="14" t="s">
        <v>3234</v>
      </c>
      <c r="AB2820" s="147">
        <v>8728</v>
      </c>
      <c r="AC2820" s="148" t="s">
        <v>2605</v>
      </c>
    </row>
    <row r="2821" spans="26:29" ht="15.75">
      <c r="Z2821" s="14" t="s">
        <v>3235</v>
      </c>
      <c r="AB2821" s="147">
        <v>8731</v>
      </c>
      <c r="AC2821" s="148" t="s">
        <v>1462</v>
      </c>
    </row>
    <row r="2822" spans="26:29" ht="15.75">
      <c r="Z2822" s="14" t="s">
        <v>3236</v>
      </c>
      <c r="AB2822" s="147">
        <v>8731</v>
      </c>
      <c r="AC2822" s="148" t="s">
        <v>3183</v>
      </c>
    </row>
    <row r="2823" spans="26:29" ht="15.75">
      <c r="Z2823" s="14" t="s">
        <v>3237</v>
      </c>
      <c r="AB2823" s="147">
        <v>8732</v>
      </c>
      <c r="AC2823" s="148" t="s">
        <v>2805</v>
      </c>
    </row>
    <row r="2824" spans="26:29" ht="15.75">
      <c r="Z2824" s="15" t="s">
        <v>3238</v>
      </c>
      <c r="AB2824" s="147">
        <v>8732</v>
      </c>
      <c r="AC2824" s="148" t="s">
        <v>1214</v>
      </c>
    </row>
    <row r="2825" spans="26:29" ht="15.75">
      <c r="Z2825" s="14" t="s">
        <v>3239</v>
      </c>
      <c r="AB2825" s="147">
        <v>8732</v>
      </c>
      <c r="AC2825" s="148" t="s">
        <v>2975</v>
      </c>
    </row>
    <row r="2826" spans="26:29" ht="15.75">
      <c r="Z2826" s="14" t="s">
        <v>3240</v>
      </c>
      <c r="AB2826" s="147">
        <v>8733</v>
      </c>
      <c r="AC2826" s="148" t="s">
        <v>2859</v>
      </c>
    </row>
    <row r="2827" spans="26:29" ht="15.75">
      <c r="Z2827" s="14" t="s">
        <v>3241</v>
      </c>
      <c r="AB2827" s="147">
        <v>8734</v>
      </c>
      <c r="AC2827" s="148" t="s">
        <v>2870</v>
      </c>
    </row>
    <row r="2828" spans="26:29" ht="15.75">
      <c r="Z2828" s="14" t="s">
        <v>3242</v>
      </c>
      <c r="AB2828" s="147">
        <v>8735</v>
      </c>
      <c r="AC2828" s="148" t="s">
        <v>849</v>
      </c>
    </row>
    <row r="2829" spans="26:29" ht="15.75">
      <c r="Z2829" s="14" t="s">
        <v>3243</v>
      </c>
      <c r="AB2829" s="147">
        <v>8736</v>
      </c>
      <c r="AC2829" s="148" t="s">
        <v>3077</v>
      </c>
    </row>
    <row r="2830" spans="26:29" ht="15.75">
      <c r="Z2830" s="14" t="s">
        <v>3244</v>
      </c>
      <c r="AB2830" s="147">
        <v>8737</v>
      </c>
      <c r="AC2830" s="148" t="s">
        <v>2861</v>
      </c>
    </row>
    <row r="2831" spans="26:29" ht="15.75">
      <c r="Z2831" s="14" t="s">
        <v>3245</v>
      </c>
      <c r="AB2831" s="147">
        <v>8738</v>
      </c>
      <c r="AC2831" s="148" t="s">
        <v>2337</v>
      </c>
    </row>
    <row r="2832" spans="26:29" ht="15.75">
      <c r="Z2832" s="14" t="s">
        <v>3246</v>
      </c>
      <c r="AB2832" s="147">
        <v>8739</v>
      </c>
      <c r="AC2832" s="148" t="s">
        <v>2284</v>
      </c>
    </row>
    <row r="2833" spans="26:29" ht="15.75">
      <c r="Z2833" s="14" t="s">
        <v>3247</v>
      </c>
      <c r="AB2833" s="147">
        <v>8741</v>
      </c>
      <c r="AC2833" s="148" t="s">
        <v>3501</v>
      </c>
    </row>
    <row r="2834" spans="26:29" ht="15.75">
      <c r="Z2834" s="14" t="s">
        <v>3248</v>
      </c>
      <c r="AB2834" s="147">
        <v>8741</v>
      </c>
      <c r="AC2834" s="148" t="s">
        <v>752</v>
      </c>
    </row>
    <row r="2835" spans="26:29" ht="15.75">
      <c r="Z2835" s="14" t="s">
        <v>3249</v>
      </c>
      <c r="AB2835" s="147">
        <v>8742</v>
      </c>
      <c r="AC2835" s="148" t="s">
        <v>1135</v>
      </c>
    </row>
    <row r="2836" spans="26:29" ht="15.75">
      <c r="Z2836" s="14" t="s">
        <v>3250</v>
      </c>
      <c r="AB2836" s="147">
        <v>8743</v>
      </c>
      <c r="AC2836" s="148" t="s">
        <v>3521</v>
      </c>
    </row>
    <row r="2837" spans="26:29" ht="15.75">
      <c r="Z2837" s="14" t="s">
        <v>3251</v>
      </c>
      <c r="AB2837" s="147">
        <v>8744</v>
      </c>
      <c r="AC2837" s="148" t="s">
        <v>2448</v>
      </c>
    </row>
    <row r="2838" spans="26:29" ht="15.75">
      <c r="Z2838" s="14" t="s">
        <v>3252</v>
      </c>
      <c r="AB2838" s="147">
        <v>8745</v>
      </c>
      <c r="AC2838" s="148" t="s">
        <v>1692</v>
      </c>
    </row>
    <row r="2839" spans="26:29" ht="15.75">
      <c r="Z2839" s="14" t="s">
        <v>3253</v>
      </c>
      <c r="AB2839" s="147">
        <v>8746</v>
      </c>
      <c r="AC2839" s="148" t="s">
        <v>2276</v>
      </c>
    </row>
    <row r="2840" spans="26:29" ht="15.75">
      <c r="Z2840" s="14" t="s">
        <v>3254</v>
      </c>
      <c r="AB2840" s="147">
        <v>8747</v>
      </c>
      <c r="AC2840" s="148" t="s">
        <v>1254</v>
      </c>
    </row>
    <row r="2841" spans="26:29" ht="15.75">
      <c r="Z2841" s="14" t="s">
        <v>3255</v>
      </c>
      <c r="AB2841" s="147">
        <v>8747</v>
      </c>
      <c r="AC2841" s="148" t="s">
        <v>3519</v>
      </c>
    </row>
    <row r="2842" spans="26:29" ht="15.75">
      <c r="Z2842" s="14" t="s">
        <v>3256</v>
      </c>
      <c r="AB2842" s="147">
        <v>8749</v>
      </c>
      <c r="AC2842" s="148" t="s">
        <v>3514</v>
      </c>
    </row>
    <row r="2843" spans="26:29" ht="15.75">
      <c r="Z2843" s="14" t="s">
        <v>3257</v>
      </c>
      <c r="AB2843" s="147">
        <v>8751</v>
      </c>
      <c r="AC2843" s="148" t="s">
        <v>3515</v>
      </c>
    </row>
    <row r="2844" spans="26:29" ht="15.75">
      <c r="Z2844" s="14" t="s">
        <v>3258</v>
      </c>
      <c r="AB2844" s="147">
        <v>8752</v>
      </c>
      <c r="AC2844" s="148" t="s">
        <v>3515</v>
      </c>
    </row>
    <row r="2845" spans="26:29" ht="15.75">
      <c r="Z2845" s="14" t="s">
        <v>3259</v>
      </c>
      <c r="AB2845" s="147">
        <v>8753</v>
      </c>
      <c r="AC2845" s="148" t="s">
        <v>598</v>
      </c>
    </row>
    <row r="2846" spans="26:29" ht="15.75">
      <c r="Z2846" s="14" t="s">
        <v>3260</v>
      </c>
      <c r="AB2846" s="147">
        <v>8754</v>
      </c>
      <c r="AC2846" s="148" t="s">
        <v>1242</v>
      </c>
    </row>
    <row r="2847" spans="26:29" ht="15.75">
      <c r="Z2847" s="14" t="s">
        <v>3261</v>
      </c>
      <c r="AB2847" s="147">
        <v>8756</v>
      </c>
      <c r="AC2847" s="148" t="s">
        <v>2278</v>
      </c>
    </row>
    <row r="2848" spans="26:29" ht="15.75">
      <c r="Z2848" s="14" t="s">
        <v>3262</v>
      </c>
      <c r="AB2848" s="147">
        <v>8756</v>
      </c>
      <c r="AC2848" s="148" t="s">
        <v>860</v>
      </c>
    </row>
    <row r="2849" spans="26:29" ht="15.75">
      <c r="Z2849" s="14" t="s">
        <v>3263</v>
      </c>
      <c r="AB2849" s="147">
        <v>8756</v>
      </c>
      <c r="AC2849" s="148" t="s">
        <v>1795</v>
      </c>
    </row>
    <row r="2850" spans="26:29" ht="15.75">
      <c r="Z2850" s="14" t="s">
        <v>3264</v>
      </c>
      <c r="AB2850" s="147">
        <v>8756</v>
      </c>
      <c r="AC2850" s="148" t="s">
        <v>3520</v>
      </c>
    </row>
    <row r="2851" spans="26:29" ht="15.75">
      <c r="Z2851" s="14" t="s">
        <v>3265</v>
      </c>
      <c r="AB2851" s="147">
        <v>8761</v>
      </c>
      <c r="AC2851" s="148" t="s">
        <v>2485</v>
      </c>
    </row>
    <row r="2852" spans="26:29" ht="15.75">
      <c r="Z2852" s="14" t="s">
        <v>3266</v>
      </c>
      <c r="AB2852" s="147">
        <v>8761</v>
      </c>
      <c r="AC2852" s="148" t="s">
        <v>3512</v>
      </c>
    </row>
    <row r="2853" spans="26:29" ht="15.75">
      <c r="Z2853" s="14" t="s">
        <v>3267</v>
      </c>
      <c r="AB2853" s="147">
        <v>8762</v>
      </c>
      <c r="AC2853" s="148" t="s">
        <v>3028</v>
      </c>
    </row>
    <row r="2854" spans="26:29" ht="15.75">
      <c r="Z2854" s="14" t="s">
        <v>3268</v>
      </c>
      <c r="AB2854" s="147">
        <v>8762</v>
      </c>
      <c r="AC2854" s="148" t="s">
        <v>1283</v>
      </c>
    </row>
    <row r="2855" spans="26:29" ht="15.75">
      <c r="Z2855" s="14" t="s">
        <v>3269</v>
      </c>
      <c r="AB2855" s="147">
        <v>8764</v>
      </c>
      <c r="AC2855" s="148" t="s">
        <v>993</v>
      </c>
    </row>
    <row r="2856" spans="26:29" ht="15.75">
      <c r="Z2856" s="14" t="s">
        <v>3270</v>
      </c>
      <c r="AB2856" s="147">
        <v>8764</v>
      </c>
      <c r="AC2856" s="148" t="s">
        <v>3531</v>
      </c>
    </row>
    <row r="2857" spans="26:29" ht="15.75">
      <c r="Z2857" s="14" t="s">
        <v>3271</v>
      </c>
      <c r="AB2857" s="147">
        <v>8765</v>
      </c>
      <c r="AC2857" s="148" t="s">
        <v>1078</v>
      </c>
    </row>
    <row r="2858" spans="26:29" ht="15.75">
      <c r="Z2858" s="14" t="s">
        <v>3272</v>
      </c>
      <c r="AB2858" s="147">
        <v>8767</v>
      </c>
      <c r="AC2858" s="148" t="s">
        <v>1180</v>
      </c>
    </row>
    <row r="2859" spans="26:29" ht="15.75">
      <c r="Z2859" s="14" t="s">
        <v>3273</v>
      </c>
      <c r="AB2859" s="147">
        <v>8767</v>
      </c>
      <c r="AC2859" s="148" t="s">
        <v>374</v>
      </c>
    </row>
    <row r="2860" spans="26:29" ht="15.75">
      <c r="Z2860" s="14" t="s">
        <v>3274</v>
      </c>
      <c r="AB2860" s="147">
        <v>8767</v>
      </c>
      <c r="AC2860" s="148" t="s">
        <v>2627</v>
      </c>
    </row>
    <row r="2861" spans="26:29" ht="15.75">
      <c r="Z2861" s="14" t="s">
        <v>3275</v>
      </c>
      <c r="AB2861" s="147">
        <v>8771</v>
      </c>
      <c r="AC2861" s="148" t="s">
        <v>1361</v>
      </c>
    </row>
    <row r="2862" spans="26:29" ht="15.75">
      <c r="Z2862" s="14" t="s">
        <v>3276</v>
      </c>
      <c r="AB2862" s="147">
        <v>8772</v>
      </c>
      <c r="AC2862" s="148" t="s">
        <v>3524</v>
      </c>
    </row>
    <row r="2863" spans="26:29" ht="15.75">
      <c r="Z2863" s="14" t="s">
        <v>3277</v>
      </c>
      <c r="AB2863" s="147">
        <v>8772</v>
      </c>
      <c r="AC2863" s="148" t="s">
        <v>798</v>
      </c>
    </row>
    <row r="2864" spans="26:29" ht="15.75">
      <c r="Z2864" s="14" t="s">
        <v>3278</v>
      </c>
      <c r="AB2864" s="147">
        <v>8773</v>
      </c>
      <c r="AC2864" s="148" t="s">
        <v>2624</v>
      </c>
    </row>
    <row r="2865" spans="26:29" ht="15.75">
      <c r="Z2865" s="14" t="s">
        <v>3279</v>
      </c>
      <c r="AB2865" s="147">
        <v>8773</v>
      </c>
      <c r="AC2865" s="148" t="s">
        <v>1575</v>
      </c>
    </row>
    <row r="2866" spans="26:29" ht="15.75">
      <c r="Z2866" s="14" t="s">
        <v>3280</v>
      </c>
      <c r="AB2866" s="147">
        <v>8774</v>
      </c>
      <c r="AC2866" s="148" t="s">
        <v>1269</v>
      </c>
    </row>
    <row r="2867" spans="26:29" ht="15.75">
      <c r="Z2867" s="14" t="s">
        <v>3281</v>
      </c>
      <c r="AB2867" s="147">
        <v>8774</v>
      </c>
      <c r="AC2867" s="148" t="s">
        <v>1270</v>
      </c>
    </row>
    <row r="2868" spans="26:29" ht="15.75">
      <c r="Z2868" s="14" t="s">
        <v>3282</v>
      </c>
      <c r="AB2868" s="147">
        <v>8774</v>
      </c>
      <c r="AC2868" s="148" t="s">
        <v>1723</v>
      </c>
    </row>
    <row r="2869" spans="26:29" ht="15.75">
      <c r="Z2869" s="14" t="s">
        <v>3283</v>
      </c>
      <c r="AB2869" s="147">
        <v>8776</v>
      </c>
      <c r="AC2869" s="148" t="s">
        <v>2024</v>
      </c>
    </row>
    <row r="2870" spans="26:29" ht="15.75">
      <c r="Z2870" s="14" t="s">
        <v>3284</v>
      </c>
      <c r="AB2870" s="147">
        <v>8776</v>
      </c>
      <c r="AC2870" s="148" t="s">
        <v>728</v>
      </c>
    </row>
    <row r="2871" spans="26:29" ht="15.75">
      <c r="Z2871" s="14" t="s">
        <v>3285</v>
      </c>
      <c r="AB2871" s="147">
        <v>8776</v>
      </c>
      <c r="AC2871" s="148" t="s">
        <v>2023</v>
      </c>
    </row>
    <row r="2872" spans="26:29" ht="15.75">
      <c r="Z2872" s="14" t="s">
        <v>3286</v>
      </c>
      <c r="AB2872" s="147">
        <v>8777</v>
      </c>
      <c r="AC2872" s="148" t="s">
        <v>1482</v>
      </c>
    </row>
    <row r="2873" spans="26:29" ht="15.75">
      <c r="Z2873" s="14" t="s">
        <v>3287</v>
      </c>
      <c r="AB2873" s="147">
        <v>8777</v>
      </c>
      <c r="AC2873" s="148" t="s">
        <v>1231</v>
      </c>
    </row>
    <row r="2874" spans="26:29" ht="15.75">
      <c r="Z2874" s="14" t="s">
        <v>3288</v>
      </c>
      <c r="AB2874" s="147">
        <v>8777</v>
      </c>
      <c r="AC2874" s="148" t="s">
        <v>1466</v>
      </c>
    </row>
    <row r="2875" spans="26:29" ht="15.75">
      <c r="Z2875" s="14" t="s">
        <v>3289</v>
      </c>
      <c r="AB2875" s="147">
        <v>8778</v>
      </c>
      <c r="AC2875" s="148" t="s">
        <v>3333</v>
      </c>
    </row>
    <row r="2876" spans="26:29" ht="15.75">
      <c r="Z2876" s="14" t="s">
        <v>3290</v>
      </c>
      <c r="AB2876" s="147">
        <v>8782</v>
      </c>
      <c r="AC2876" s="148" t="s">
        <v>3505</v>
      </c>
    </row>
    <row r="2877" spans="26:29" ht="15.75">
      <c r="Z2877" s="14" t="s">
        <v>3291</v>
      </c>
      <c r="AB2877" s="147">
        <v>8782</v>
      </c>
      <c r="AC2877" s="148" t="s">
        <v>1962</v>
      </c>
    </row>
    <row r="2878" spans="26:29" ht="15.75">
      <c r="Z2878" s="14" t="s">
        <v>3292</v>
      </c>
      <c r="AB2878" s="147">
        <v>8782</v>
      </c>
      <c r="AC2878" s="148" t="s">
        <v>3184</v>
      </c>
    </row>
    <row r="2879" spans="26:29" ht="15.75">
      <c r="Z2879" s="14" t="s">
        <v>3293</v>
      </c>
      <c r="AB2879" s="147">
        <v>8784</v>
      </c>
      <c r="AC2879" s="148" t="s">
        <v>1658</v>
      </c>
    </row>
    <row r="2880" spans="26:29" ht="15.75">
      <c r="Z2880" s="14" t="s">
        <v>3294</v>
      </c>
      <c r="AB2880" s="147">
        <v>8785</v>
      </c>
      <c r="AC2880" s="147" t="s">
        <v>3525</v>
      </c>
    </row>
    <row r="2881" spans="26:29" ht="15.75">
      <c r="Z2881" s="14" t="s">
        <v>3295</v>
      </c>
      <c r="AB2881" s="147">
        <v>8785</v>
      </c>
      <c r="AC2881" s="148" t="s">
        <v>1589</v>
      </c>
    </row>
    <row r="2882" spans="26:29" ht="15.75">
      <c r="Z2882" s="14" t="s">
        <v>3296</v>
      </c>
      <c r="AB2882" s="147">
        <v>8788</v>
      </c>
      <c r="AC2882" s="148" t="s">
        <v>3529</v>
      </c>
    </row>
    <row r="2883" spans="26:29" ht="15.75">
      <c r="Z2883" s="14" t="s">
        <v>3297</v>
      </c>
      <c r="AB2883" s="147">
        <v>8788</v>
      </c>
      <c r="AC2883" s="148" t="s">
        <v>2812</v>
      </c>
    </row>
    <row r="2884" spans="26:29" ht="15.75">
      <c r="Z2884" s="14" t="s">
        <v>3298</v>
      </c>
      <c r="AB2884" s="147">
        <v>8789</v>
      </c>
      <c r="AC2884" s="147" t="s">
        <v>3525</v>
      </c>
    </row>
    <row r="2885" spans="26:29" ht="15.75">
      <c r="Z2885" s="14" t="s">
        <v>3299</v>
      </c>
      <c r="AB2885" s="147">
        <v>8790</v>
      </c>
      <c r="AC2885" s="148" t="s">
        <v>3525</v>
      </c>
    </row>
    <row r="2886" spans="26:29" ht="15.75">
      <c r="Z2886" s="14" t="s">
        <v>3300</v>
      </c>
      <c r="AB2886" s="147">
        <v>8792</v>
      </c>
      <c r="AC2886" s="148" t="s">
        <v>3538</v>
      </c>
    </row>
    <row r="2887" spans="26:29" ht="15.75">
      <c r="Z2887" s="14" t="s">
        <v>3301</v>
      </c>
      <c r="AB2887" s="147">
        <v>8793</v>
      </c>
      <c r="AC2887" s="147" t="s">
        <v>3153</v>
      </c>
    </row>
    <row r="2888" spans="26:29" ht="15.75">
      <c r="Z2888" s="14" t="s">
        <v>3302</v>
      </c>
      <c r="AB2888" s="147">
        <v>8795</v>
      </c>
      <c r="AC2888" s="147" t="s">
        <v>3525</v>
      </c>
    </row>
    <row r="2889" spans="26:29" ht="15.75">
      <c r="Z2889" s="14" t="s">
        <v>3303</v>
      </c>
      <c r="AB2889" s="147">
        <v>8796</v>
      </c>
      <c r="AC2889" s="148" t="s">
        <v>3304</v>
      </c>
    </row>
    <row r="2890" spans="26:29" ht="15.75">
      <c r="Z2890" s="14" t="s">
        <v>3304</v>
      </c>
      <c r="AB2890" s="147">
        <v>8797</v>
      </c>
      <c r="AC2890" s="148" t="s">
        <v>653</v>
      </c>
    </row>
    <row r="2891" spans="26:29" ht="15.75">
      <c r="Z2891" s="14" t="s">
        <v>3305</v>
      </c>
      <c r="AB2891" s="147">
        <v>8798</v>
      </c>
      <c r="AC2891" s="148" t="s">
        <v>3503</v>
      </c>
    </row>
    <row r="2892" spans="26:29" ht="15.75">
      <c r="Z2892" s="14" t="s">
        <v>3306</v>
      </c>
      <c r="AB2892" s="147">
        <v>8799</v>
      </c>
      <c r="AC2892" s="148" t="s">
        <v>2490</v>
      </c>
    </row>
    <row r="2893" spans="26:29" ht="15.75">
      <c r="Z2893" s="14" t="s">
        <v>3307</v>
      </c>
      <c r="AB2893" s="147">
        <v>8799</v>
      </c>
      <c r="AC2893" s="148" t="s">
        <v>1022</v>
      </c>
    </row>
    <row r="2894" spans="26:29" ht="15.75">
      <c r="Z2894" s="14" t="s">
        <v>3308</v>
      </c>
      <c r="AB2894" s="147">
        <v>8800</v>
      </c>
      <c r="AC2894" s="148" t="s">
        <v>2244</v>
      </c>
    </row>
    <row r="2895" spans="26:29" ht="15.75">
      <c r="Z2895" s="14" t="s">
        <v>3309</v>
      </c>
      <c r="AB2895" s="147">
        <v>8808</v>
      </c>
      <c r="AC2895" s="148" t="s">
        <v>2244</v>
      </c>
    </row>
    <row r="2896" spans="26:29" ht="15.75">
      <c r="Z2896" s="14" t="s">
        <v>3310</v>
      </c>
      <c r="AB2896" s="147">
        <v>8809</v>
      </c>
      <c r="AC2896" s="148" t="s">
        <v>2244</v>
      </c>
    </row>
    <row r="2897" spans="26:29" ht="15.75">
      <c r="Z2897" s="14" t="s">
        <v>3311</v>
      </c>
      <c r="AB2897" s="147">
        <v>8821</v>
      </c>
      <c r="AC2897" s="148" t="s">
        <v>2209</v>
      </c>
    </row>
    <row r="2898" spans="26:29" ht="15.75">
      <c r="Z2898" s="14" t="s">
        <v>3312</v>
      </c>
      <c r="AB2898" s="147">
        <v>8822</v>
      </c>
      <c r="AC2898" s="148" t="s">
        <v>3536</v>
      </c>
    </row>
    <row r="2899" spans="26:29" ht="15.75">
      <c r="Z2899" s="14" t="s">
        <v>3313</v>
      </c>
      <c r="AB2899" s="147">
        <v>8824</v>
      </c>
      <c r="AC2899" s="148" t="s">
        <v>2772</v>
      </c>
    </row>
    <row r="2900" spans="26:29" ht="15.75">
      <c r="Z2900" s="14" t="s">
        <v>3314</v>
      </c>
      <c r="AB2900" s="147">
        <v>8825</v>
      </c>
      <c r="AC2900" s="148" t="s">
        <v>2135</v>
      </c>
    </row>
    <row r="2901" spans="26:29" ht="15.75">
      <c r="Z2901" s="14" t="s">
        <v>3315</v>
      </c>
      <c r="AB2901" s="147">
        <v>8825</v>
      </c>
      <c r="AC2901" s="148" t="s">
        <v>2529</v>
      </c>
    </row>
    <row r="2902" spans="26:29" ht="15.75">
      <c r="Z2902" s="14" t="s">
        <v>3316</v>
      </c>
      <c r="AB2902" s="147">
        <v>8827</v>
      </c>
      <c r="AC2902" s="148" t="s">
        <v>3528</v>
      </c>
    </row>
    <row r="2903" spans="26:29" ht="15.75">
      <c r="Z2903" s="14" t="s">
        <v>3317</v>
      </c>
      <c r="AB2903" s="147">
        <v>8831</v>
      </c>
      <c r="AC2903" s="148" t="s">
        <v>2244</v>
      </c>
    </row>
    <row r="2904" spans="26:29" ht="15.75">
      <c r="Z2904" s="14" t="s">
        <v>3318</v>
      </c>
      <c r="AB2904" s="147">
        <v>8832</v>
      </c>
      <c r="AC2904" s="148" t="s">
        <v>1967</v>
      </c>
    </row>
    <row r="2905" spans="26:29" ht="15.75">
      <c r="Z2905" s="14" t="s">
        <v>3319</v>
      </c>
      <c r="AB2905" s="147">
        <v>8834</v>
      </c>
      <c r="AC2905" s="148" t="s">
        <v>2192</v>
      </c>
    </row>
    <row r="2906" spans="26:29" ht="15.75">
      <c r="Z2906" s="14" t="s">
        <v>3320</v>
      </c>
      <c r="AB2906" s="147">
        <v>8835</v>
      </c>
      <c r="AC2906" s="148" t="s">
        <v>1203</v>
      </c>
    </row>
    <row r="2907" spans="26:29" ht="15.75">
      <c r="Z2907" s="14" t="s">
        <v>3321</v>
      </c>
      <c r="AB2907" s="147">
        <v>8840</v>
      </c>
      <c r="AC2907" s="148" t="s">
        <v>950</v>
      </c>
    </row>
    <row r="2908" spans="26:29" ht="15.75">
      <c r="Z2908" s="14" t="s">
        <v>3322</v>
      </c>
      <c r="AB2908" s="147">
        <v>8840</v>
      </c>
      <c r="AC2908" s="148" t="s">
        <v>951</v>
      </c>
    </row>
    <row r="2909" spans="26:29" ht="15.75">
      <c r="Z2909" s="14" t="s">
        <v>3323</v>
      </c>
      <c r="AB2909" s="147">
        <v>8849</v>
      </c>
      <c r="AC2909" s="148" t="s">
        <v>2995</v>
      </c>
    </row>
    <row r="2910" spans="26:29" ht="15.75">
      <c r="Z2910" s="14" t="s">
        <v>3324</v>
      </c>
      <c r="AB2910" s="147">
        <v>8851</v>
      </c>
      <c r="AC2910" s="148" t="s">
        <v>1316</v>
      </c>
    </row>
    <row r="2911" spans="26:29" ht="15.75">
      <c r="Z2911" s="14" t="s">
        <v>3325</v>
      </c>
      <c r="AB2911" s="147">
        <v>8852</v>
      </c>
      <c r="AC2911" s="148" t="s">
        <v>3497</v>
      </c>
    </row>
    <row r="2912" spans="26:29" ht="15.75">
      <c r="Z2912" s="14" t="s">
        <v>3326</v>
      </c>
      <c r="AB2912" s="147">
        <v>8853</v>
      </c>
      <c r="AC2912" s="148" t="s">
        <v>3498</v>
      </c>
    </row>
    <row r="2913" spans="26:29" ht="15.75">
      <c r="Z2913" s="14" t="s">
        <v>3327</v>
      </c>
      <c r="AB2913" s="147">
        <v>8854</v>
      </c>
      <c r="AC2913" s="148" t="s">
        <v>2476</v>
      </c>
    </row>
    <row r="2914" spans="26:29" ht="15.75">
      <c r="Z2914" s="14" t="s">
        <v>3328</v>
      </c>
      <c r="AB2914" s="147">
        <v>8855</v>
      </c>
      <c r="AC2914" s="148" t="s">
        <v>676</v>
      </c>
    </row>
    <row r="2915" spans="26:29" ht="15.75">
      <c r="Z2915" s="14" t="s">
        <v>3329</v>
      </c>
      <c r="AB2915" s="147">
        <v>8856</v>
      </c>
      <c r="AC2915" s="148" t="s">
        <v>2893</v>
      </c>
    </row>
    <row r="2916" spans="26:29" ht="15.75">
      <c r="Z2916" s="14" t="s">
        <v>3330</v>
      </c>
      <c r="AB2916" s="147">
        <v>8857</v>
      </c>
      <c r="AC2916" s="148" t="s">
        <v>2332</v>
      </c>
    </row>
    <row r="2917" spans="26:29" ht="15.75">
      <c r="Z2917" s="14" t="s">
        <v>3331</v>
      </c>
      <c r="AB2917" s="147">
        <v>8858</v>
      </c>
      <c r="AC2917" s="148" t="s">
        <v>2615</v>
      </c>
    </row>
    <row r="2918" spans="26:29" ht="15.75">
      <c r="Z2918" s="14" t="s">
        <v>3332</v>
      </c>
      <c r="AB2918" s="147">
        <v>8858</v>
      </c>
      <c r="AC2918" s="148" t="s">
        <v>2616</v>
      </c>
    </row>
    <row r="2919" spans="26:29" ht="15.75">
      <c r="Z2919" s="14" t="s">
        <v>3333</v>
      </c>
      <c r="AB2919" s="147">
        <v>8858</v>
      </c>
      <c r="AC2919" s="148" t="s">
        <v>2617</v>
      </c>
    </row>
    <row r="2920" spans="26:29" ht="15.75">
      <c r="Z2920" s="14" t="s">
        <v>3334</v>
      </c>
      <c r="AB2920" s="147">
        <v>8858</v>
      </c>
      <c r="AC2920" s="148" t="s">
        <v>2849</v>
      </c>
    </row>
    <row r="2921" spans="26:29" ht="15.75">
      <c r="Z2921" s="14" t="s">
        <v>3335</v>
      </c>
      <c r="AB2921" s="147">
        <v>8861</v>
      </c>
      <c r="AC2921" s="148" t="s">
        <v>3030</v>
      </c>
    </row>
    <row r="2922" spans="26:29" ht="15.75">
      <c r="Z2922" s="14" t="s">
        <v>3336</v>
      </c>
      <c r="AB2922" s="147">
        <v>8862</v>
      </c>
      <c r="AC2922" s="148" t="s">
        <v>2811</v>
      </c>
    </row>
    <row r="2923" spans="26:29" ht="15.75">
      <c r="Z2923" s="14" t="s">
        <v>3337</v>
      </c>
      <c r="AB2923" s="147">
        <v>8863</v>
      </c>
      <c r="AC2923" s="148" t="s">
        <v>2164</v>
      </c>
    </row>
    <row r="2924" spans="26:29" ht="15.75">
      <c r="Z2924" s="14" t="s">
        <v>3338</v>
      </c>
      <c r="AB2924" s="147">
        <v>8864</v>
      </c>
      <c r="AC2924" s="148" t="s">
        <v>3283</v>
      </c>
    </row>
    <row r="2925" spans="26:29" ht="15.75">
      <c r="Z2925" s="14" t="s">
        <v>3339</v>
      </c>
      <c r="AB2925" s="147">
        <v>8865</v>
      </c>
      <c r="AC2925" s="148" t="s">
        <v>3282</v>
      </c>
    </row>
    <row r="2926" spans="26:29" ht="15.75">
      <c r="Z2926" s="14" t="s">
        <v>3340</v>
      </c>
      <c r="AB2926" s="147">
        <v>8866</v>
      </c>
      <c r="AC2926" s="148" t="s">
        <v>657</v>
      </c>
    </row>
    <row r="2927" spans="26:29" ht="15.75">
      <c r="Z2927" s="14" t="s">
        <v>3341</v>
      </c>
      <c r="AB2927" s="147">
        <v>8866</v>
      </c>
      <c r="AC2927" s="148" t="s">
        <v>2579</v>
      </c>
    </row>
    <row r="2928" spans="26:29" ht="15.75">
      <c r="Z2928" s="14" t="s">
        <v>3342</v>
      </c>
      <c r="AB2928" s="147">
        <v>8868</v>
      </c>
      <c r="AC2928" s="148" t="s">
        <v>1955</v>
      </c>
    </row>
    <row r="2929" spans="26:29" ht="15.75">
      <c r="Z2929" s="14" t="s">
        <v>3343</v>
      </c>
      <c r="AB2929" s="147">
        <v>8868</v>
      </c>
      <c r="AC2929" s="148" t="s">
        <v>1804</v>
      </c>
    </row>
    <row r="2930" spans="26:29" ht="15.75">
      <c r="Z2930" s="14" t="s">
        <v>3344</v>
      </c>
      <c r="AB2930" s="147">
        <v>8868</v>
      </c>
      <c r="AC2930" s="148" t="s">
        <v>2193</v>
      </c>
    </row>
    <row r="2931" spans="26:29" ht="15.75">
      <c r="Z2931" s="14" t="s">
        <v>3345</v>
      </c>
      <c r="AB2931" s="147">
        <v>8868</v>
      </c>
      <c r="AC2931" s="148" t="s">
        <v>3495</v>
      </c>
    </row>
    <row r="2932" spans="26:29" ht="15.75">
      <c r="Z2932" s="14" t="s">
        <v>3346</v>
      </c>
      <c r="AB2932" s="147">
        <v>8872</v>
      </c>
      <c r="AC2932" s="148" t="s">
        <v>2194</v>
      </c>
    </row>
    <row r="2933" spans="26:29" ht="15.75">
      <c r="Z2933" s="14" t="s">
        <v>3347</v>
      </c>
      <c r="AB2933" s="147">
        <v>8872</v>
      </c>
      <c r="AC2933" s="148" t="s">
        <v>3023</v>
      </c>
    </row>
    <row r="2934" spans="26:29" ht="15.75">
      <c r="Z2934" s="14" t="s">
        <v>3348</v>
      </c>
      <c r="AB2934" s="147">
        <v>8873</v>
      </c>
      <c r="AC2934" s="148" t="s">
        <v>945</v>
      </c>
    </row>
    <row r="2935" spans="26:29" ht="15.75">
      <c r="Z2935" s="14" t="s">
        <v>3349</v>
      </c>
      <c r="AB2935" s="147">
        <v>8874</v>
      </c>
      <c r="AC2935" s="148" t="s">
        <v>997</v>
      </c>
    </row>
    <row r="2936" spans="26:29" ht="15.75">
      <c r="Z2936" s="14" t="s">
        <v>3350</v>
      </c>
      <c r="AB2936" s="147">
        <v>8874</v>
      </c>
      <c r="AC2936" s="148" t="s">
        <v>1703</v>
      </c>
    </row>
    <row r="2937" spans="26:29" ht="15.75">
      <c r="Z2937" s="14" t="s">
        <v>3351</v>
      </c>
      <c r="AB2937" s="147">
        <v>8876</v>
      </c>
      <c r="AC2937" s="148" t="s">
        <v>3266</v>
      </c>
    </row>
    <row r="2938" spans="26:29" ht="15.75">
      <c r="Z2938" s="14" t="s">
        <v>3352</v>
      </c>
      <c r="AB2938" s="147">
        <v>8877</v>
      </c>
      <c r="AC2938" s="148" t="s">
        <v>3274</v>
      </c>
    </row>
    <row r="2939" spans="26:29" ht="15.75">
      <c r="Z2939" s="14" t="s">
        <v>3353</v>
      </c>
      <c r="AB2939" s="147">
        <v>8878</v>
      </c>
      <c r="AC2939" s="148" t="s">
        <v>1979</v>
      </c>
    </row>
    <row r="2940" spans="26:29" ht="15.75">
      <c r="Z2940" s="14" t="s">
        <v>3354</v>
      </c>
      <c r="AB2940" s="147">
        <v>8879</v>
      </c>
      <c r="AC2940" s="148" t="s">
        <v>2971</v>
      </c>
    </row>
    <row r="2941" spans="26:29" ht="15.75">
      <c r="Z2941" s="14" t="s">
        <v>3355</v>
      </c>
      <c r="AB2941" s="147">
        <v>8879</v>
      </c>
      <c r="AC2941" s="148" t="s">
        <v>1704</v>
      </c>
    </row>
    <row r="2942" spans="26:29" ht="15.75">
      <c r="Z2942" s="14" t="s">
        <v>3356</v>
      </c>
      <c r="AB2942" s="147">
        <v>8881</v>
      </c>
      <c r="AC2942" s="148" t="s">
        <v>2880</v>
      </c>
    </row>
    <row r="2943" spans="26:29" ht="15.75">
      <c r="Z2943" s="14" t="s">
        <v>3357</v>
      </c>
      <c r="AB2943" s="147">
        <v>8882</v>
      </c>
      <c r="AC2943" s="148" t="s">
        <v>1134</v>
      </c>
    </row>
    <row r="2944" spans="26:29" ht="15.75">
      <c r="Z2944" s="14" t="s">
        <v>3358</v>
      </c>
      <c r="AB2944" s="147">
        <v>8883</v>
      </c>
      <c r="AC2944" s="148" t="s">
        <v>2720</v>
      </c>
    </row>
    <row r="2945" spans="26:29" ht="15.75">
      <c r="Z2945" s="14" t="s">
        <v>3359</v>
      </c>
      <c r="AB2945" s="147">
        <v>8885</v>
      </c>
      <c r="AC2945" s="148" t="s">
        <v>771</v>
      </c>
    </row>
    <row r="2946" spans="26:29" ht="15.75">
      <c r="Z2946" s="14" t="s">
        <v>3360</v>
      </c>
      <c r="AB2946" s="147">
        <v>8885</v>
      </c>
      <c r="AC2946" s="148" t="s">
        <v>3367</v>
      </c>
    </row>
    <row r="2947" spans="26:29" ht="15.75">
      <c r="Z2947" s="14" t="s">
        <v>3361</v>
      </c>
      <c r="AB2947" s="147">
        <v>8886</v>
      </c>
      <c r="AC2947" s="148" t="s">
        <v>2430</v>
      </c>
    </row>
    <row r="2948" spans="26:29" ht="15.75">
      <c r="Z2948" s="14" t="s">
        <v>3362</v>
      </c>
      <c r="AB2948" s="147">
        <v>8887</v>
      </c>
      <c r="AC2948" s="148" t="s">
        <v>654</v>
      </c>
    </row>
    <row r="2949" spans="26:29" ht="15.75">
      <c r="Z2949" s="14" t="s">
        <v>3363</v>
      </c>
      <c r="AB2949" s="147">
        <v>8887</v>
      </c>
      <c r="AC2949" s="148" t="s">
        <v>1935</v>
      </c>
    </row>
    <row r="2950" spans="26:29" ht="15.75">
      <c r="Z2950" s="14" t="s">
        <v>3364</v>
      </c>
      <c r="AB2950" s="147">
        <v>8888</v>
      </c>
      <c r="AC2950" s="148" t="s">
        <v>1966</v>
      </c>
    </row>
    <row r="2951" spans="26:29" ht="15.75">
      <c r="Z2951" s="14" t="s">
        <v>3365</v>
      </c>
      <c r="AB2951" s="147">
        <v>8888</v>
      </c>
      <c r="AC2951" s="148" t="s">
        <v>1749</v>
      </c>
    </row>
    <row r="2952" spans="26:29" ht="15.75">
      <c r="Z2952" s="14" t="s">
        <v>3366</v>
      </c>
      <c r="AB2952" s="147">
        <v>8888</v>
      </c>
      <c r="AC2952" s="148" t="s">
        <v>2055</v>
      </c>
    </row>
    <row r="2953" spans="26:29" ht="15.75">
      <c r="Z2953" s="14" t="s">
        <v>3367</v>
      </c>
      <c r="AB2953" s="147">
        <v>8891</v>
      </c>
      <c r="AC2953" s="148" t="s">
        <v>624</v>
      </c>
    </row>
    <row r="2954" spans="26:29" ht="15.75">
      <c r="Z2954" s="14" t="s">
        <v>3368</v>
      </c>
      <c r="AB2954" s="147">
        <v>8891</v>
      </c>
      <c r="AC2954" s="148" t="s">
        <v>3390</v>
      </c>
    </row>
    <row r="2955" spans="26:29" ht="15.75">
      <c r="Z2955" s="14" t="s">
        <v>3369</v>
      </c>
      <c r="AB2955" s="147">
        <v>8893</v>
      </c>
      <c r="AC2955" s="148" t="s">
        <v>3020</v>
      </c>
    </row>
    <row r="2956" spans="26:29" ht="15.75">
      <c r="Z2956" s="14" t="s">
        <v>3370</v>
      </c>
      <c r="AB2956" s="147">
        <v>8893</v>
      </c>
      <c r="AC2956" s="148" t="s">
        <v>804</v>
      </c>
    </row>
    <row r="2957" spans="26:29" ht="15.75">
      <c r="Z2957" s="14" t="s">
        <v>3371</v>
      </c>
      <c r="AB2957" s="147">
        <v>8895</v>
      </c>
      <c r="AC2957" s="148" t="s">
        <v>2640</v>
      </c>
    </row>
    <row r="2958" spans="26:29" ht="15.75">
      <c r="Z2958" s="14" t="s">
        <v>3372</v>
      </c>
      <c r="AB2958" s="147">
        <v>8896</v>
      </c>
      <c r="AC2958" s="148" t="s">
        <v>2648</v>
      </c>
    </row>
    <row r="2959" spans="26:29" ht="15.75">
      <c r="Z2959" s="14" t="s">
        <v>3373</v>
      </c>
      <c r="AB2959" s="147">
        <v>8897</v>
      </c>
      <c r="AC2959" s="148" t="s">
        <v>2887</v>
      </c>
    </row>
    <row r="2960" spans="26:29" ht="15.75">
      <c r="Z2960" s="14" t="s">
        <v>3374</v>
      </c>
      <c r="AB2960" s="147">
        <v>8900</v>
      </c>
      <c r="AC2960" s="148" t="s">
        <v>3507</v>
      </c>
    </row>
    <row r="2961" spans="26:29" ht="15.75">
      <c r="Z2961" s="14" t="s">
        <v>3375</v>
      </c>
      <c r="AB2961" s="147">
        <v>8904</v>
      </c>
      <c r="AC2961" s="148" t="s">
        <v>3507</v>
      </c>
    </row>
    <row r="2962" spans="26:29" ht="15.75">
      <c r="Z2962" s="14" t="s">
        <v>3376</v>
      </c>
      <c r="AB2962" s="147">
        <v>8911</v>
      </c>
      <c r="AC2962" s="148" t="s">
        <v>2259</v>
      </c>
    </row>
    <row r="2963" spans="26:29" ht="15.75">
      <c r="Z2963" s="14" t="s">
        <v>3377</v>
      </c>
      <c r="AB2963" s="147">
        <v>8911</v>
      </c>
      <c r="AC2963" s="148" t="s">
        <v>1778</v>
      </c>
    </row>
    <row r="2964" spans="26:29" ht="15.75">
      <c r="Z2964" s="14" t="s">
        <v>3378</v>
      </c>
      <c r="AB2964" s="147">
        <v>8912</v>
      </c>
      <c r="AC2964" s="148" t="s">
        <v>1792</v>
      </c>
    </row>
    <row r="2965" spans="26:29" ht="15.75">
      <c r="Z2965" s="14" t="s">
        <v>3379</v>
      </c>
      <c r="AB2965" s="147">
        <v>8912</v>
      </c>
      <c r="AC2965" s="148" t="s">
        <v>2271</v>
      </c>
    </row>
    <row r="2966" spans="26:29" ht="15.75">
      <c r="Z2966" s="14" t="s">
        <v>3380</v>
      </c>
      <c r="AB2966" s="147">
        <v>8913</v>
      </c>
      <c r="AC2966" s="148" t="s">
        <v>1087</v>
      </c>
    </row>
    <row r="2967" spans="26:29" ht="15.75">
      <c r="Z2967" s="14" t="s">
        <v>3381</v>
      </c>
      <c r="AB2967" s="147">
        <v>8913</v>
      </c>
      <c r="AC2967" s="148" t="s">
        <v>1308</v>
      </c>
    </row>
    <row r="2968" spans="26:29" ht="15.75">
      <c r="Z2968" s="14" t="s">
        <v>3382</v>
      </c>
      <c r="AB2968" s="147">
        <v>8913</v>
      </c>
      <c r="AC2968" s="148" t="s">
        <v>1928</v>
      </c>
    </row>
    <row r="2969" spans="26:29" ht="15.75">
      <c r="Z2969" s="14" t="s">
        <v>3383</v>
      </c>
      <c r="AB2969" s="147">
        <v>8914</v>
      </c>
      <c r="AC2969" s="148" t="s">
        <v>3409</v>
      </c>
    </row>
    <row r="2970" spans="26:29" ht="15.75">
      <c r="Z2970" s="14" t="s">
        <v>3384</v>
      </c>
      <c r="AB2970" s="147">
        <v>8915</v>
      </c>
      <c r="AC2970" s="148" t="s">
        <v>2333</v>
      </c>
    </row>
    <row r="2971" spans="26:29" ht="15.75">
      <c r="Z2971" s="14" t="s">
        <v>3385</v>
      </c>
      <c r="AB2971" s="147">
        <v>8917</v>
      </c>
      <c r="AC2971" s="148" t="s">
        <v>2148</v>
      </c>
    </row>
    <row r="2972" spans="26:29" ht="15.75">
      <c r="Z2972" s="14" t="s">
        <v>3386</v>
      </c>
      <c r="AB2972" s="147">
        <v>8918</v>
      </c>
      <c r="AC2972" s="148" t="s">
        <v>930</v>
      </c>
    </row>
    <row r="2973" spans="26:29" ht="15.75">
      <c r="Z2973" s="14" t="s">
        <v>3387</v>
      </c>
      <c r="AB2973" s="147">
        <v>8918</v>
      </c>
      <c r="AC2973" s="148" t="s">
        <v>2342</v>
      </c>
    </row>
    <row r="2974" spans="26:29" ht="15.75">
      <c r="Z2974" s="14" t="s">
        <v>3388</v>
      </c>
      <c r="AB2974" s="147">
        <v>8919</v>
      </c>
      <c r="AC2974" s="148" t="s">
        <v>1912</v>
      </c>
    </row>
    <row r="2975" spans="26:29" ht="15.75">
      <c r="Z2975" s="14" t="s">
        <v>3389</v>
      </c>
      <c r="AB2975" s="147">
        <v>8921</v>
      </c>
      <c r="AC2975" s="148" t="s">
        <v>3527</v>
      </c>
    </row>
    <row r="2976" spans="26:29" ht="15.75">
      <c r="Z2976" s="14" t="s">
        <v>3390</v>
      </c>
      <c r="AB2976" s="147">
        <v>8921</v>
      </c>
      <c r="AC2976" s="148" t="s">
        <v>313</v>
      </c>
    </row>
    <row r="2977" spans="26:29" ht="15.75">
      <c r="Z2977" s="14" t="s">
        <v>3391</v>
      </c>
      <c r="AB2977" s="147">
        <v>8921</v>
      </c>
      <c r="AC2977" s="148" t="s">
        <v>2572</v>
      </c>
    </row>
    <row r="2978" spans="26:29" ht="15.75">
      <c r="Z2978" s="14" t="s">
        <v>3392</v>
      </c>
      <c r="AB2978" s="147">
        <v>8921</v>
      </c>
      <c r="AC2978" s="148" t="s">
        <v>3530</v>
      </c>
    </row>
    <row r="2979" spans="26:29" ht="15.75">
      <c r="Z2979" s="14" t="s">
        <v>3393</v>
      </c>
      <c r="AB2979" s="147">
        <v>8923</v>
      </c>
      <c r="AC2979" s="148" t="s">
        <v>2311</v>
      </c>
    </row>
    <row r="2980" spans="26:29" ht="15.75">
      <c r="Z2980" s="14" t="s">
        <v>3394</v>
      </c>
      <c r="AB2980" s="147">
        <v>8924</v>
      </c>
      <c r="AC2980" s="148" t="s">
        <v>359</v>
      </c>
    </row>
    <row r="2981" spans="26:29" ht="15.75">
      <c r="Z2981" s="14" t="s">
        <v>3395</v>
      </c>
      <c r="AB2981" s="140">
        <v>8925</v>
      </c>
      <c r="AC2981" s="149" t="s">
        <v>803</v>
      </c>
    </row>
    <row r="2982" spans="26:29" ht="15.75">
      <c r="Z2982" s="14" t="s">
        <v>3396</v>
      </c>
      <c r="AB2982" s="147">
        <v>8925</v>
      </c>
      <c r="AC2982" s="148" t="s">
        <v>2335</v>
      </c>
    </row>
    <row r="2983" spans="26:29" ht="15.75">
      <c r="Z2983" s="14" t="s">
        <v>3397</v>
      </c>
      <c r="AB2983" s="147">
        <v>8925</v>
      </c>
      <c r="AC2983" s="148" t="s">
        <v>2340</v>
      </c>
    </row>
    <row r="2984" spans="26:29" ht="15.75">
      <c r="Z2984" s="14" t="s">
        <v>3398</v>
      </c>
      <c r="AB2984" s="147">
        <v>8926</v>
      </c>
      <c r="AC2984" s="148" t="s">
        <v>1746</v>
      </c>
    </row>
    <row r="2985" spans="26:29" ht="15.75">
      <c r="Z2985" s="14" t="s">
        <v>3399</v>
      </c>
      <c r="AB2985" s="147">
        <v>8928</v>
      </c>
      <c r="AC2985" s="148" t="s">
        <v>2321</v>
      </c>
    </row>
    <row r="2986" spans="26:29" ht="15.75">
      <c r="Z2986" s="14" t="s">
        <v>3400</v>
      </c>
      <c r="AB2986" s="147">
        <v>8929</v>
      </c>
      <c r="AC2986" s="148" t="s">
        <v>2623</v>
      </c>
    </row>
    <row r="2987" spans="26:29" ht="15.75">
      <c r="Z2987" s="14" t="s">
        <v>3401</v>
      </c>
      <c r="AB2987" s="147">
        <v>8931</v>
      </c>
      <c r="AC2987" s="148" t="s">
        <v>1671</v>
      </c>
    </row>
    <row r="2988" spans="26:29" ht="15.75">
      <c r="Z2988" s="14" t="s">
        <v>3402</v>
      </c>
      <c r="AB2988" s="140">
        <v>8931</v>
      </c>
      <c r="AC2988" s="149" t="s">
        <v>3484</v>
      </c>
    </row>
    <row r="2989" spans="26:29" ht="15.75">
      <c r="Z2989" s="14" t="s">
        <v>3403</v>
      </c>
      <c r="AB2989" s="147">
        <v>8932</v>
      </c>
      <c r="AC2989" s="148" t="s">
        <v>2606</v>
      </c>
    </row>
    <row r="2990" spans="26:29" ht="15.75">
      <c r="Z2990" s="14" t="s">
        <v>3404</v>
      </c>
      <c r="AB2990" s="147">
        <v>8932</v>
      </c>
      <c r="AC2990" s="148" t="s">
        <v>1358</v>
      </c>
    </row>
    <row r="2991" spans="26:29" ht="15.75">
      <c r="Z2991" s="14" t="s">
        <v>3405</v>
      </c>
      <c r="AB2991" s="147">
        <v>8932</v>
      </c>
      <c r="AC2991" s="148" t="s">
        <v>3513</v>
      </c>
    </row>
    <row r="2992" spans="26:29" ht="15.75">
      <c r="Z2992" s="14" t="s">
        <v>3406</v>
      </c>
      <c r="AB2992" s="147">
        <v>8934</v>
      </c>
      <c r="AC2992" s="148" t="s">
        <v>709</v>
      </c>
    </row>
    <row r="2993" spans="26:29" ht="15.75">
      <c r="Z2993" s="14" t="s">
        <v>3407</v>
      </c>
      <c r="AB2993" s="147">
        <v>8935</v>
      </c>
      <c r="AC2993" s="148" t="s">
        <v>2245</v>
      </c>
    </row>
    <row r="2994" spans="26:29" ht="15.75">
      <c r="Z2994" s="14" t="s">
        <v>3408</v>
      </c>
      <c r="AB2994" s="147">
        <v>8935</v>
      </c>
      <c r="AC2994" s="148" t="s">
        <v>325</v>
      </c>
    </row>
    <row r="2995" spans="26:29" ht="15.75">
      <c r="Z2995" s="14" t="s">
        <v>3409</v>
      </c>
      <c r="AB2995" s="147">
        <v>8935</v>
      </c>
      <c r="AC2995" s="148" t="s">
        <v>2153</v>
      </c>
    </row>
    <row r="2996" spans="26:29" ht="15.75">
      <c r="Z2996" s="14" t="s">
        <v>3410</v>
      </c>
      <c r="AB2996" s="147">
        <v>8935</v>
      </c>
      <c r="AC2996" s="148" t="s">
        <v>2435</v>
      </c>
    </row>
    <row r="2997" spans="26:29" ht="15.75">
      <c r="Z2997" s="14" t="s">
        <v>3411</v>
      </c>
      <c r="AB2997" s="147">
        <v>8935</v>
      </c>
      <c r="AC2997" s="148" t="s">
        <v>2487</v>
      </c>
    </row>
    <row r="2998" spans="26:29" ht="15.75">
      <c r="Z2998" s="14" t="s">
        <v>3412</v>
      </c>
      <c r="AB2998" s="147">
        <v>8936</v>
      </c>
      <c r="AC2998" s="148" t="s">
        <v>3532</v>
      </c>
    </row>
    <row r="2999" spans="26:29" ht="15.75">
      <c r="Z2999" s="14" t="s">
        <v>3413</v>
      </c>
      <c r="AB2999" s="147">
        <v>8943</v>
      </c>
      <c r="AC2999" s="148" t="s">
        <v>725</v>
      </c>
    </row>
    <row r="3000" spans="26:29" ht="15.75">
      <c r="Z3000" s="14" t="s">
        <v>3414</v>
      </c>
      <c r="AB3000" s="147">
        <v>8943</v>
      </c>
      <c r="AC3000" s="148" t="s">
        <v>869</v>
      </c>
    </row>
    <row r="3001" spans="26:29" ht="15.75">
      <c r="Z3001" s="14" t="s">
        <v>3415</v>
      </c>
      <c r="AB3001" s="140">
        <v>8944</v>
      </c>
      <c r="AC3001" s="149" t="s">
        <v>2781</v>
      </c>
    </row>
    <row r="3002" spans="26:29" ht="15.75">
      <c r="Z3002" s="14" t="s">
        <v>3416</v>
      </c>
      <c r="AB3002" s="147">
        <v>8945</v>
      </c>
      <c r="AC3002" s="148" t="s">
        <v>535</v>
      </c>
    </row>
    <row r="3003" spans="26:29" ht="15.75">
      <c r="Z3003" s="14" t="s">
        <v>3417</v>
      </c>
      <c r="AB3003" s="147">
        <v>8946</v>
      </c>
      <c r="AC3003" s="148" t="s">
        <v>3250</v>
      </c>
    </row>
    <row r="3004" spans="26:29" ht="15.75">
      <c r="Z3004" s="14" t="s">
        <v>3418</v>
      </c>
      <c r="AB3004" s="147">
        <v>8946</v>
      </c>
      <c r="AC3004" s="148" t="s">
        <v>574</v>
      </c>
    </row>
    <row r="3005" spans="26:29" ht="15.75">
      <c r="Z3005" s="14" t="s">
        <v>3419</v>
      </c>
      <c r="AB3005" s="147">
        <v>8946</v>
      </c>
      <c r="AC3005" s="148" t="s">
        <v>2635</v>
      </c>
    </row>
    <row r="3006" spans="26:29" ht="15.75">
      <c r="Z3006" s="14" t="s">
        <v>3420</v>
      </c>
      <c r="AB3006" s="147">
        <v>8947</v>
      </c>
      <c r="AC3006" s="148" t="s">
        <v>3535</v>
      </c>
    </row>
    <row r="3007" spans="26:29" ht="15.75">
      <c r="Z3007" s="14" t="s">
        <v>3421</v>
      </c>
      <c r="AB3007" s="147">
        <v>8947</v>
      </c>
      <c r="AC3007" s="148" t="s">
        <v>3018</v>
      </c>
    </row>
    <row r="3008" spans="26:29" ht="15.75">
      <c r="Z3008" s="14" t="s">
        <v>3422</v>
      </c>
      <c r="AB3008" s="147">
        <v>8948</v>
      </c>
      <c r="AC3008" s="148" t="s">
        <v>2359</v>
      </c>
    </row>
    <row r="3009" spans="26:29" ht="15.75">
      <c r="Z3009" s="14" t="s">
        <v>3423</v>
      </c>
      <c r="AB3009" s="147">
        <v>8948</v>
      </c>
      <c r="AC3009" s="148" t="s">
        <v>637</v>
      </c>
    </row>
    <row r="3010" spans="26:29" ht="15.75">
      <c r="Z3010" s="14" t="s">
        <v>3424</v>
      </c>
      <c r="AB3010" s="147">
        <v>8949</v>
      </c>
      <c r="AC3010" s="148" t="s">
        <v>2142</v>
      </c>
    </row>
    <row r="3011" spans="26:29" ht="15.75">
      <c r="Z3011" s="14" t="s">
        <v>3425</v>
      </c>
      <c r="AB3011" s="147">
        <v>8951</v>
      </c>
      <c r="AC3011" s="148" t="s">
        <v>1311</v>
      </c>
    </row>
    <row r="3012" spans="26:29" ht="15.75">
      <c r="Z3012" s="14" t="s">
        <v>3426</v>
      </c>
      <c r="AB3012" s="147">
        <v>8951</v>
      </c>
      <c r="AC3012" s="148" t="s">
        <v>904</v>
      </c>
    </row>
    <row r="3013" spans="26:29" ht="15.75">
      <c r="Z3013" s="14" t="s">
        <v>3427</v>
      </c>
      <c r="AB3013" s="147">
        <v>8953</v>
      </c>
      <c r="AC3013" s="148" t="s">
        <v>3026</v>
      </c>
    </row>
    <row r="3014" spans="26:29" ht="15.75">
      <c r="Z3014" s="14" t="s">
        <v>3428</v>
      </c>
      <c r="AB3014" s="140">
        <v>8954</v>
      </c>
      <c r="AC3014" s="149" t="s">
        <v>2449</v>
      </c>
    </row>
    <row r="3015" spans="26:29" ht="15.75">
      <c r="Z3015" s="14" t="s">
        <v>3429</v>
      </c>
      <c r="AB3015" s="147">
        <v>8956</v>
      </c>
      <c r="AC3015" s="148" t="s">
        <v>2489</v>
      </c>
    </row>
    <row r="3016" spans="26:29" ht="15.75">
      <c r="Z3016" s="14" t="s">
        <v>3430</v>
      </c>
      <c r="AB3016" s="147">
        <v>8956</v>
      </c>
      <c r="AC3016" s="148" t="s">
        <v>1603</v>
      </c>
    </row>
    <row r="3017" spans="26:29" ht="15.75">
      <c r="Z3017" s="14" t="s">
        <v>3431</v>
      </c>
      <c r="AB3017" s="147">
        <v>8956</v>
      </c>
      <c r="AC3017" s="148" t="s">
        <v>2626</v>
      </c>
    </row>
    <row r="3018" spans="26:29" ht="15.75">
      <c r="Z3018" s="14" t="s">
        <v>3432</v>
      </c>
      <c r="AB3018" s="147">
        <v>8957</v>
      </c>
      <c r="AC3018" s="148" t="s">
        <v>942</v>
      </c>
    </row>
    <row r="3019" spans="26:29" ht="15.75">
      <c r="Z3019" s="14" t="s">
        <v>3433</v>
      </c>
      <c r="AB3019" s="147">
        <v>8957</v>
      </c>
      <c r="AC3019" s="148" t="s">
        <v>1440</v>
      </c>
    </row>
    <row r="3020" spans="26:29" ht="15.75">
      <c r="Z3020" s="14" t="s">
        <v>3434</v>
      </c>
      <c r="AB3020" s="147">
        <v>8957</v>
      </c>
      <c r="AC3020" s="148" t="s">
        <v>1820</v>
      </c>
    </row>
    <row r="3021" spans="26:29" ht="15.75">
      <c r="Z3021" s="14" t="s">
        <v>3435</v>
      </c>
      <c r="AB3021" s="147">
        <v>8957</v>
      </c>
      <c r="AC3021" s="148" t="s">
        <v>3545</v>
      </c>
    </row>
    <row r="3022" spans="26:29" ht="15.75">
      <c r="Z3022" s="14" t="s">
        <v>3436</v>
      </c>
      <c r="AB3022" s="147">
        <v>8958</v>
      </c>
      <c r="AC3022" s="148" t="s">
        <v>1502</v>
      </c>
    </row>
    <row r="3023" spans="26:29" ht="15.75">
      <c r="Z3023" s="14" t="s">
        <v>3437</v>
      </c>
      <c r="AB3023" s="147">
        <v>8960</v>
      </c>
      <c r="AC3023" s="148" t="s">
        <v>1949</v>
      </c>
    </row>
    <row r="3024" spans="26:29" ht="15.75">
      <c r="Z3024" s="14" t="s">
        <v>3438</v>
      </c>
      <c r="AB3024" s="147">
        <v>8960</v>
      </c>
      <c r="AC3024" s="148" t="s">
        <v>1295</v>
      </c>
    </row>
    <row r="3025" spans="26:29" ht="15.75">
      <c r="Z3025" s="14" t="s">
        <v>3439</v>
      </c>
      <c r="AB3025" s="147">
        <v>8966</v>
      </c>
      <c r="AC3025" s="148" t="s">
        <v>1949</v>
      </c>
    </row>
    <row r="3026" spans="26:29" ht="15.75">
      <c r="Z3026" s="14" t="s">
        <v>3440</v>
      </c>
      <c r="AB3026" s="147">
        <v>8969</v>
      </c>
      <c r="AC3026" s="148" t="s">
        <v>1233</v>
      </c>
    </row>
    <row r="3027" spans="26:29" ht="15.75">
      <c r="Z3027" s="14" t="s">
        <v>3441</v>
      </c>
      <c r="AB3027" s="147">
        <v>8969</v>
      </c>
      <c r="AC3027" s="148" t="s">
        <v>790</v>
      </c>
    </row>
    <row r="3028" spans="26:29" ht="15.75">
      <c r="Z3028" s="14" t="s">
        <v>3442</v>
      </c>
      <c r="AB3028" s="147">
        <v>8969</v>
      </c>
      <c r="AC3028" s="148" t="s">
        <v>3046</v>
      </c>
    </row>
    <row r="3029" spans="26:29" ht="15.75">
      <c r="Z3029" s="14" t="s">
        <v>3443</v>
      </c>
      <c r="AB3029" s="147">
        <v>8969</v>
      </c>
      <c r="AC3029" s="148" t="s">
        <v>3533</v>
      </c>
    </row>
    <row r="3030" spans="26:29" ht="15.75">
      <c r="Z3030" s="14" t="s">
        <v>3444</v>
      </c>
      <c r="AB3030" s="147">
        <v>8971</v>
      </c>
      <c r="AC3030" s="148" t="s">
        <v>3502</v>
      </c>
    </row>
    <row r="3031" spans="26:29" ht="15.75">
      <c r="Z3031" s="14" t="s">
        <v>3445</v>
      </c>
      <c r="AB3031" s="147">
        <v>8971</v>
      </c>
      <c r="AC3031" s="148" t="s">
        <v>1699</v>
      </c>
    </row>
    <row r="3032" spans="26:29" ht="15.75">
      <c r="Z3032" s="14" t="s">
        <v>3446</v>
      </c>
      <c r="AB3032" s="147">
        <v>8973</v>
      </c>
      <c r="AC3032" s="148" t="s">
        <v>907</v>
      </c>
    </row>
    <row r="3033" spans="26:29" ht="15.75">
      <c r="Z3033" s="14" t="s">
        <v>3447</v>
      </c>
      <c r="AB3033" s="147">
        <v>8973</v>
      </c>
      <c r="AC3033" s="148" t="s">
        <v>380</v>
      </c>
    </row>
    <row r="3034" spans="26:29" ht="15.75">
      <c r="Z3034" s="14" t="s">
        <v>3448</v>
      </c>
      <c r="AB3034" s="147">
        <v>8973</v>
      </c>
      <c r="AC3034" s="148" t="s">
        <v>1182</v>
      </c>
    </row>
    <row r="3035" spans="26:29" ht="15.75">
      <c r="Z3035" s="14" t="s">
        <v>3449</v>
      </c>
      <c r="AB3035" s="147">
        <v>8973</v>
      </c>
      <c r="AC3035" s="148" t="s">
        <v>1700</v>
      </c>
    </row>
    <row r="3036" spans="26:29" ht="15.75">
      <c r="Z3036" s="14" t="s">
        <v>3450</v>
      </c>
      <c r="AB3036" s="147">
        <v>8973</v>
      </c>
      <c r="AC3036" s="148" t="s">
        <v>1701</v>
      </c>
    </row>
    <row r="3037" spans="26:29" ht="15.75">
      <c r="Z3037" s="14" t="s">
        <v>3451</v>
      </c>
      <c r="AB3037" s="147">
        <v>8973</v>
      </c>
      <c r="AC3037" s="148" t="s">
        <v>2007</v>
      </c>
    </row>
    <row r="3038" spans="26:29" ht="15.75">
      <c r="Z3038" s="14" t="s">
        <v>3452</v>
      </c>
      <c r="AB3038" s="147">
        <v>8973</v>
      </c>
      <c r="AC3038" s="148" t="s">
        <v>2690</v>
      </c>
    </row>
    <row r="3039" spans="26:29" ht="15.75">
      <c r="Z3039" s="14" t="s">
        <v>3453</v>
      </c>
      <c r="AB3039" s="147">
        <v>8975</v>
      </c>
      <c r="AC3039" s="148" t="s">
        <v>3010</v>
      </c>
    </row>
    <row r="3040" spans="26:29" ht="15.75">
      <c r="Z3040" s="14" t="s">
        <v>3454</v>
      </c>
      <c r="AB3040" s="147">
        <v>8976</v>
      </c>
      <c r="AC3040" s="148" t="s">
        <v>2331</v>
      </c>
    </row>
    <row r="3041" spans="26:29" ht="15.75">
      <c r="Z3041" s="14" t="s">
        <v>3455</v>
      </c>
      <c r="AB3041" s="147">
        <v>8976</v>
      </c>
      <c r="AC3041" s="148" t="s">
        <v>2058</v>
      </c>
    </row>
    <row r="3042" spans="26:29" ht="15.75">
      <c r="Z3042" s="14" t="s">
        <v>3456</v>
      </c>
      <c r="AB3042" s="147">
        <v>8977</v>
      </c>
      <c r="AC3042" s="148" t="s">
        <v>2711</v>
      </c>
    </row>
    <row r="3043" spans="26:29" ht="15.75">
      <c r="Z3043" s="14" t="s">
        <v>3457</v>
      </c>
      <c r="AB3043" s="147">
        <v>8977</v>
      </c>
      <c r="AC3043" s="148" t="s">
        <v>522</v>
      </c>
    </row>
    <row r="3044" spans="26:29" ht="15.75">
      <c r="Z3044" s="14" t="s">
        <v>3458</v>
      </c>
      <c r="AB3044" s="147">
        <v>8977</v>
      </c>
      <c r="AC3044" s="148" t="s">
        <v>1946</v>
      </c>
    </row>
    <row r="3045" spans="26:29" ht="15.75">
      <c r="Z3045" s="14" t="s">
        <v>3459</v>
      </c>
      <c r="AB3045" s="147">
        <v>8978</v>
      </c>
      <c r="AC3045" s="148" t="s">
        <v>2700</v>
      </c>
    </row>
    <row r="3046" spans="26:29" ht="15.75">
      <c r="Z3046" s="14" t="s">
        <v>3460</v>
      </c>
      <c r="AB3046" s="147">
        <v>8978</v>
      </c>
      <c r="AC3046" s="148" t="s">
        <v>679</v>
      </c>
    </row>
    <row r="3047" spans="26:29" ht="15.75">
      <c r="Z3047" s="14" t="s">
        <v>3461</v>
      </c>
      <c r="AB3047" s="147">
        <v>8978</v>
      </c>
      <c r="AC3047" s="148" t="s">
        <v>1916</v>
      </c>
    </row>
    <row r="3048" spans="26:29" ht="15.75">
      <c r="Z3048" s="14" t="s">
        <v>3462</v>
      </c>
      <c r="AB3048" s="147">
        <v>8978</v>
      </c>
      <c r="AC3048" s="148" t="s">
        <v>1945</v>
      </c>
    </row>
    <row r="3049" spans="26:29" ht="15.75">
      <c r="Z3049" s="14" t="s">
        <v>3463</v>
      </c>
      <c r="AB3049" s="147">
        <v>8981</v>
      </c>
      <c r="AC3049" s="148" t="s">
        <v>1268</v>
      </c>
    </row>
    <row r="3050" spans="26:29" ht="15.75">
      <c r="Z3050" s="14" t="s">
        <v>3464</v>
      </c>
      <c r="AB3050" s="147">
        <v>8981</v>
      </c>
      <c r="AC3050" s="148" t="s">
        <v>1960</v>
      </c>
    </row>
    <row r="3051" spans="26:29" ht="15.75">
      <c r="Z3051" s="14" t="s">
        <v>3465</v>
      </c>
      <c r="AB3051" s="147">
        <v>8983</v>
      </c>
      <c r="AC3051" s="148" t="s">
        <v>2261</v>
      </c>
    </row>
    <row r="3052" spans="26:29" ht="15.75">
      <c r="Z3052" s="14" t="s">
        <v>3466</v>
      </c>
      <c r="AB3052" s="147">
        <v>8983</v>
      </c>
      <c r="AC3052" s="148" t="s">
        <v>502</v>
      </c>
    </row>
    <row r="3053" spans="26:29" ht="15.75">
      <c r="Z3053" s="14" t="s">
        <v>3467</v>
      </c>
      <c r="AB3053" s="147">
        <v>8983</v>
      </c>
      <c r="AC3053" s="148" t="s">
        <v>2442</v>
      </c>
    </row>
    <row r="3054" spans="26:29" ht="15.75">
      <c r="Z3054" s="14" t="s">
        <v>3468</v>
      </c>
      <c r="AB3054" s="147">
        <v>8984</v>
      </c>
      <c r="AC3054" s="148" t="s">
        <v>2578</v>
      </c>
    </row>
    <row r="3055" spans="26:29" ht="15.75">
      <c r="Z3055" s="14" t="s">
        <v>3469</v>
      </c>
      <c r="AB3055" s="147">
        <v>8984</v>
      </c>
      <c r="AC3055" s="148" t="s">
        <v>1292</v>
      </c>
    </row>
    <row r="3056" spans="26:29" ht="15.75">
      <c r="Z3056" s="14" t="s">
        <v>3470</v>
      </c>
      <c r="AB3056" s="147">
        <v>8984</v>
      </c>
      <c r="AC3056" s="148" t="s">
        <v>1492</v>
      </c>
    </row>
    <row r="3057" spans="26:29" ht="15.75">
      <c r="Z3057" s="14" t="s">
        <v>3471</v>
      </c>
      <c r="AB3057" s="147">
        <v>8985</v>
      </c>
      <c r="AC3057" s="148" t="s">
        <v>660</v>
      </c>
    </row>
    <row r="3058" spans="26:29" ht="15.75">
      <c r="Z3058" s="14" t="s">
        <v>3472</v>
      </c>
      <c r="AB3058" s="147">
        <v>8986</v>
      </c>
      <c r="AC3058" s="148" t="s">
        <v>2618</v>
      </c>
    </row>
    <row r="3059" spans="26:29" ht="15.75">
      <c r="Z3059" s="14" t="s">
        <v>3473</v>
      </c>
      <c r="AB3059" s="147">
        <v>8986</v>
      </c>
      <c r="AC3059" s="148" t="s">
        <v>2630</v>
      </c>
    </row>
    <row r="3060" spans="26:29" ht="15.75">
      <c r="Z3060" s="14" t="s">
        <v>3474</v>
      </c>
      <c r="AB3060" s="147">
        <v>8986</v>
      </c>
      <c r="AC3060" s="148" t="s">
        <v>3052</v>
      </c>
    </row>
    <row r="3061" spans="26:29" ht="15.75">
      <c r="Z3061" s="14" t="s">
        <v>3475</v>
      </c>
      <c r="AB3061" s="147">
        <v>8988</v>
      </c>
      <c r="AC3061" s="148" t="s">
        <v>1593</v>
      </c>
    </row>
    <row r="3062" spans="26:29" ht="15.75">
      <c r="Z3062" s="14" t="s">
        <v>3476</v>
      </c>
      <c r="AB3062" s="147">
        <v>8988</v>
      </c>
      <c r="AC3062" s="148" t="s">
        <v>1857</v>
      </c>
    </row>
    <row r="3063" spans="26:29" ht="15.75">
      <c r="Z3063" s="14" t="s">
        <v>3477</v>
      </c>
      <c r="AB3063" s="147">
        <v>8989</v>
      </c>
      <c r="AC3063" s="148" t="s">
        <v>998</v>
      </c>
    </row>
    <row r="3064" spans="26:29" ht="15.75">
      <c r="Z3064" s="14" t="s">
        <v>3478</v>
      </c>
      <c r="AB3064" s="147">
        <v>8990</v>
      </c>
      <c r="AC3064" s="148" t="s">
        <v>2495</v>
      </c>
    </row>
    <row r="3065" spans="26:29" ht="15.75">
      <c r="Z3065" s="14" t="s">
        <v>3479</v>
      </c>
      <c r="AB3065" s="147">
        <v>8991</v>
      </c>
      <c r="AC3065" s="148" t="s">
        <v>3176</v>
      </c>
    </row>
    <row r="3066" spans="26:29" ht="15.75">
      <c r="Z3066" s="14" t="s">
        <v>3480</v>
      </c>
      <c r="AB3066" s="147">
        <v>8991</v>
      </c>
      <c r="AC3066" s="148" t="s">
        <v>789</v>
      </c>
    </row>
    <row r="3067" spans="26:29" ht="15.75">
      <c r="Z3067" s="14" t="s">
        <v>3481</v>
      </c>
      <c r="AB3067" s="147">
        <v>8991</v>
      </c>
      <c r="AC3067" s="148" t="s">
        <v>1484</v>
      </c>
    </row>
    <row r="3068" spans="26:29" ht="15.75">
      <c r="Z3068" s="14" t="s">
        <v>3482</v>
      </c>
      <c r="AB3068" s="147">
        <v>8992</v>
      </c>
      <c r="AC3068" s="148" t="s">
        <v>524</v>
      </c>
    </row>
    <row r="3069" spans="26:29" ht="15.75">
      <c r="Z3069" s="14" t="s">
        <v>3483</v>
      </c>
      <c r="AB3069" s="147">
        <v>8992</v>
      </c>
      <c r="AC3069" s="148" t="s">
        <v>763</v>
      </c>
    </row>
    <row r="3070" spans="26:29" ht="15.75">
      <c r="Z3070" s="14" t="s">
        <v>3484</v>
      </c>
      <c r="AB3070" s="147">
        <v>8992</v>
      </c>
      <c r="AC3070" s="148" t="s">
        <v>1360</v>
      </c>
    </row>
    <row r="3071" spans="26:29" ht="15.75">
      <c r="Z3071" s="14" t="s">
        <v>3485</v>
      </c>
      <c r="AB3071" s="147">
        <v>8992</v>
      </c>
      <c r="AC3071" s="148" t="s">
        <v>3504</v>
      </c>
    </row>
    <row r="3072" spans="26:29" ht="15.75">
      <c r="Z3072" s="14" t="s">
        <v>3486</v>
      </c>
      <c r="AB3072" s="147">
        <v>8994</v>
      </c>
      <c r="AC3072" s="148" t="s">
        <v>3526</v>
      </c>
    </row>
    <row r="3073" spans="26:29" ht="15.75">
      <c r="Z3073" s="14" t="s">
        <v>3487</v>
      </c>
      <c r="AB3073" s="147">
        <v>8994</v>
      </c>
      <c r="AC3073" s="148" t="s">
        <v>1650</v>
      </c>
    </row>
    <row r="3074" spans="26:29" ht="15.75">
      <c r="Z3074" s="14" t="s">
        <v>3488</v>
      </c>
      <c r="AB3074" s="147">
        <v>8995</v>
      </c>
      <c r="AC3074" s="148" t="s">
        <v>2768</v>
      </c>
    </row>
    <row r="3075" spans="26:29" ht="15.75">
      <c r="Z3075" s="14" t="s">
        <v>3489</v>
      </c>
      <c r="AB3075" s="147">
        <v>8995</v>
      </c>
      <c r="AC3075" s="148" t="s">
        <v>1680</v>
      </c>
    </row>
    <row r="3076" spans="26:29" ht="15.75">
      <c r="Z3076" s="14" t="s">
        <v>3490</v>
      </c>
      <c r="AB3076" s="147">
        <v>8996</v>
      </c>
      <c r="AC3076" s="148" t="s">
        <v>3506</v>
      </c>
    </row>
    <row r="3077" spans="26:29" ht="15.75">
      <c r="Z3077" s="14" t="s">
        <v>3491</v>
      </c>
      <c r="AB3077" s="147">
        <v>8997</v>
      </c>
      <c r="AC3077" s="148" t="s">
        <v>3511</v>
      </c>
    </row>
    <row r="3078" spans="26:29" ht="15.75">
      <c r="Z3078" s="14" t="s">
        <v>3492</v>
      </c>
      <c r="AB3078" s="147">
        <v>8998</v>
      </c>
      <c r="AC3078" s="148" t="s">
        <v>3415</v>
      </c>
    </row>
    <row r="3079" spans="26:29" ht="15.75">
      <c r="Z3079" s="14" t="s">
        <v>3493</v>
      </c>
      <c r="AB3079" s="147">
        <v>8998</v>
      </c>
      <c r="AC3079" s="148" t="s">
        <v>2458</v>
      </c>
    </row>
    <row r="3080" spans="26:29" ht="15.75">
      <c r="Z3080" s="14" t="s">
        <v>3494</v>
      </c>
      <c r="AB3080" s="147">
        <v>8999</v>
      </c>
      <c r="AC3080" s="148" t="s">
        <v>3517</v>
      </c>
    </row>
    <row r="3081" spans="26:29" ht="15.75">
      <c r="Z3081" s="14" t="s">
        <v>3495</v>
      </c>
      <c r="AB3081" s="147">
        <v>8999</v>
      </c>
      <c r="AC3081" s="148" t="s">
        <v>937</v>
      </c>
    </row>
    <row r="3082" spans="26:29" ht="15.75">
      <c r="Z3082" s="14" t="s">
        <v>3496</v>
      </c>
      <c r="AB3082" s="147">
        <v>9000</v>
      </c>
      <c r="AC3082" s="148" t="s">
        <v>4018</v>
      </c>
    </row>
    <row r="3083" spans="26:29" ht="15.75">
      <c r="Z3083" s="14" t="s">
        <v>3497</v>
      </c>
      <c r="AB3083" s="141">
        <v>9011</v>
      </c>
      <c r="AC3083" s="139" t="s">
        <v>1335</v>
      </c>
    </row>
    <row r="3084" spans="26:29" ht="15.75">
      <c r="Z3084" s="14" t="s">
        <v>3498</v>
      </c>
      <c r="AB3084" s="140">
        <v>9012</v>
      </c>
      <c r="AC3084" s="139" t="s">
        <v>1335</v>
      </c>
    </row>
    <row r="3085" spans="26:29" ht="15.75">
      <c r="Z3085" s="14" t="s">
        <v>3499</v>
      </c>
      <c r="AB3085" s="140">
        <v>9019</v>
      </c>
      <c r="AC3085" s="139" t="s">
        <v>1335</v>
      </c>
    </row>
    <row r="3086" spans="26:29" ht="15.75">
      <c r="Z3086" s="14" t="s">
        <v>3500</v>
      </c>
      <c r="AB3086" s="140">
        <v>9021</v>
      </c>
      <c r="AC3086" s="139" t="s">
        <v>1335</v>
      </c>
    </row>
    <row r="3087" spans="26:29" ht="15.75">
      <c r="Z3087" s="14" t="s">
        <v>3501</v>
      </c>
      <c r="AB3087" s="140">
        <v>9022</v>
      </c>
      <c r="AC3087" s="139" t="s">
        <v>1335</v>
      </c>
    </row>
    <row r="3088" spans="26:29" ht="15.75">
      <c r="Z3088" s="14" t="s">
        <v>3502</v>
      </c>
      <c r="AB3088" s="140">
        <v>9023</v>
      </c>
      <c r="AC3088" s="139" t="s">
        <v>1335</v>
      </c>
    </row>
    <row r="3089" spans="26:29" ht="15.75">
      <c r="Z3089" s="14" t="s">
        <v>3503</v>
      </c>
      <c r="AB3089" s="140">
        <v>9024</v>
      </c>
      <c r="AC3089" s="139" t="s">
        <v>1335</v>
      </c>
    </row>
    <row r="3090" spans="26:29" ht="15.75">
      <c r="Z3090" s="14" t="s">
        <v>3504</v>
      </c>
      <c r="AB3090" s="140">
        <v>9025</v>
      </c>
      <c r="AC3090" s="139" t="s">
        <v>1335</v>
      </c>
    </row>
    <row r="3091" spans="26:29" ht="15.75">
      <c r="Z3091" s="14" t="s">
        <v>3505</v>
      </c>
      <c r="AB3091" s="140">
        <v>9026</v>
      </c>
      <c r="AC3091" s="139" t="s">
        <v>1335</v>
      </c>
    </row>
    <row r="3092" spans="26:29" ht="15.75">
      <c r="Z3092" s="14" t="s">
        <v>3506</v>
      </c>
      <c r="AB3092" s="140">
        <v>9027</v>
      </c>
      <c r="AC3092" s="139" t="s">
        <v>1335</v>
      </c>
    </row>
    <row r="3093" spans="26:29" ht="15.75">
      <c r="Z3093" s="14" t="s">
        <v>3507</v>
      </c>
      <c r="AB3093" s="140">
        <v>9028</v>
      </c>
      <c r="AC3093" s="139" t="s">
        <v>1335</v>
      </c>
    </row>
    <row r="3094" spans="26:29" ht="15.75">
      <c r="Z3094" s="14" t="s">
        <v>3508</v>
      </c>
      <c r="AB3094" s="140">
        <v>9029</v>
      </c>
      <c r="AC3094" s="139" t="s">
        <v>1335</v>
      </c>
    </row>
    <row r="3095" spans="26:29" ht="15.75">
      <c r="Z3095" s="14" t="s">
        <v>3509</v>
      </c>
      <c r="AB3095" s="140">
        <v>9030</v>
      </c>
      <c r="AC3095" s="139" t="s">
        <v>1335</v>
      </c>
    </row>
    <row r="3096" spans="26:29" ht="15.75">
      <c r="Z3096" s="14" t="s">
        <v>3510</v>
      </c>
      <c r="AB3096" s="147">
        <v>9061</v>
      </c>
      <c r="AC3096" s="148" t="s">
        <v>3377</v>
      </c>
    </row>
    <row r="3097" spans="26:29" ht="15.75">
      <c r="Z3097" s="14" t="s">
        <v>3511</v>
      </c>
      <c r="AB3097" s="147">
        <v>9062</v>
      </c>
      <c r="AC3097" s="148" t="s">
        <v>1737</v>
      </c>
    </row>
    <row r="3098" spans="26:29" ht="15.75">
      <c r="Z3098" s="14" t="s">
        <v>3512</v>
      </c>
      <c r="AB3098" s="147">
        <v>9062</v>
      </c>
      <c r="AC3098" s="148" t="s">
        <v>3437</v>
      </c>
    </row>
    <row r="3099" spans="26:29" ht="15.75">
      <c r="Z3099" s="14" t="s">
        <v>3513</v>
      </c>
      <c r="AB3099" s="147">
        <v>9063</v>
      </c>
      <c r="AC3099" s="148" t="s">
        <v>2207</v>
      </c>
    </row>
    <row r="3100" spans="26:29" ht="15.75">
      <c r="Z3100" s="14" t="s">
        <v>3514</v>
      </c>
      <c r="AB3100" s="147">
        <v>9064</v>
      </c>
      <c r="AC3100" s="148" t="s">
        <v>3377</v>
      </c>
    </row>
    <row r="3101" spans="26:29" ht="15.75">
      <c r="Z3101" s="14" t="s">
        <v>3515</v>
      </c>
      <c r="AB3101" s="147">
        <v>9071</v>
      </c>
      <c r="AC3101" s="148" t="s">
        <v>1303</v>
      </c>
    </row>
    <row r="3102" spans="26:29" ht="15.75">
      <c r="Z3102" s="14" t="s">
        <v>3516</v>
      </c>
      <c r="AB3102" s="147">
        <v>9072</v>
      </c>
      <c r="AC3102" s="148" t="s">
        <v>2288</v>
      </c>
    </row>
    <row r="3103" spans="26:29" ht="15.75">
      <c r="Z3103" s="14" t="s">
        <v>3517</v>
      </c>
      <c r="AB3103" s="147">
        <v>9073</v>
      </c>
      <c r="AC3103" s="148" t="s">
        <v>796</v>
      </c>
    </row>
    <row r="3104" spans="26:29" ht="15.75">
      <c r="Z3104" s="14" t="s">
        <v>3518</v>
      </c>
      <c r="AB3104" s="147">
        <v>9074</v>
      </c>
      <c r="AC3104" s="148" t="s">
        <v>2712</v>
      </c>
    </row>
    <row r="3105" spans="26:29" ht="15.75">
      <c r="Z3105" s="14" t="s">
        <v>3519</v>
      </c>
      <c r="AB3105" s="147">
        <v>9081</v>
      </c>
      <c r="AC3105" s="148" t="s">
        <v>1346</v>
      </c>
    </row>
    <row r="3106" spans="26:29" ht="15.75">
      <c r="Z3106" s="14" t="s">
        <v>3520</v>
      </c>
      <c r="AB3106" s="147">
        <v>9082</v>
      </c>
      <c r="AC3106" s="148" t="s">
        <v>2409</v>
      </c>
    </row>
    <row r="3107" spans="26:29" ht="15.75">
      <c r="Z3107" s="14" t="s">
        <v>3521</v>
      </c>
      <c r="AB3107" s="147">
        <v>9083</v>
      </c>
      <c r="AC3107" s="148" t="s">
        <v>1066</v>
      </c>
    </row>
    <row r="3108" spans="26:29" ht="15.75">
      <c r="Z3108" s="14" t="s">
        <v>3522</v>
      </c>
      <c r="AB3108" s="147">
        <v>9084</v>
      </c>
      <c r="AC3108" s="148" t="s">
        <v>1342</v>
      </c>
    </row>
    <row r="3109" spans="26:29" ht="15.75">
      <c r="Z3109" s="14" t="s">
        <v>3523</v>
      </c>
      <c r="AB3109" s="147">
        <v>9085</v>
      </c>
      <c r="AC3109" s="148" t="s">
        <v>2541</v>
      </c>
    </row>
    <row r="3110" spans="26:29" ht="15.75">
      <c r="Z3110" s="14" t="s">
        <v>3524</v>
      </c>
      <c r="AB3110" s="147">
        <v>9086</v>
      </c>
      <c r="AC3110" s="148" t="s">
        <v>3288</v>
      </c>
    </row>
    <row r="3111" spans="26:29" ht="15.75">
      <c r="Z3111" s="15" t="s">
        <v>3525</v>
      </c>
      <c r="AB3111" s="147">
        <v>9088</v>
      </c>
      <c r="AC3111" s="148" t="s">
        <v>556</v>
      </c>
    </row>
    <row r="3112" spans="26:29" ht="15.75">
      <c r="Z3112" s="14" t="s">
        <v>3526</v>
      </c>
      <c r="AB3112" s="147">
        <v>9089</v>
      </c>
      <c r="AC3112" s="148" t="s">
        <v>1937</v>
      </c>
    </row>
    <row r="3113" spans="26:29" ht="15.75">
      <c r="Z3113" s="14" t="s">
        <v>3527</v>
      </c>
      <c r="AB3113" s="147">
        <v>9090</v>
      </c>
      <c r="AC3113" s="148" t="s">
        <v>2509</v>
      </c>
    </row>
    <row r="3114" spans="26:29" ht="15.75">
      <c r="Z3114" s="14" t="s">
        <v>3528</v>
      </c>
      <c r="AB3114" s="147">
        <v>9091</v>
      </c>
      <c r="AC3114" s="148" t="s">
        <v>2697</v>
      </c>
    </row>
    <row r="3115" spans="26:29" ht="15.75">
      <c r="Z3115" s="14" t="s">
        <v>3529</v>
      </c>
      <c r="AB3115" s="147">
        <v>9092</v>
      </c>
      <c r="AC3115" s="148" t="s">
        <v>3130</v>
      </c>
    </row>
    <row r="3116" spans="26:29" ht="15.75">
      <c r="Z3116" s="14" t="s">
        <v>3530</v>
      </c>
      <c r="AB3116" s="147">
        <v>9093</v>
      </c>
      <c r="AC3116" s="148" t="s">
        <v>1336</v>
      </c>
    </row>
    <row r="3117" spans="26:29" ht="15.75">
      <c r="Z3117" s="14" t="s">
        <v>3531</v>
      </c>
      <c r="AB3117" s="147">
        <v>9094</v>
      </c>
      <c r="AC3117" s="148" t="s">
        <v>3121</v>
      </c>
    </row>
    <row r="3118" spans="26:29" ht="15.75">
      <c r="Z3118" s="14" t="s">
        <v>3532</v>
      </c>
      <c r="AB3118" s="147">
        <v>9095</v>
      </c>
      <c r="AC3118" s="148" t="s">
        <v>3110</v>
      </c>
    </row>
    <row r="3119" spans="26:29" ht="15.75">
      <c r="Z3119" s="14" t="s">
        <v>3533</v>
      </c>
      <c r="AB3119" s="147">
        <v>9096</v>
      </c>
      <c r="AC3119" s="148" t="s">
        <v>2363</v>
      </c>
    </row>
    <row r="3120" spans="26:29" ht="15.75">
      <c r="Z3120" s="14" t="s">
        <v>3534</v>
      </c>
      <c r="AB3120" s="147">
        <v>9097</v>
      </c>
      <c r="AC3120" s="148" t="s">
        <v>2126</v>
      </c>
    </row>
    <row r="3121" spans="26:29" ht="15.75">
      <c r="Z3121" s="14" t="s">
        <v>3535</v>
      </c>
      <c r="AB3121" s="147">
        <v>9098</v>
      </c>
      <c r="AC3121" s="148" t="s">
        <v>2556</v>
      </c>
    </row>
    <row r="3122" spans="26:29" ht="15.75">
      <c r="Z3122" s="14" t="s">
        <v>3536</v>
      </c>
      <c r="AB3122" s="147">
        <v>9099</v>
      </c>
      <c r="AC3122" s="148" t="s">
        <v>2556</v>
      </c>
    </row>
    <row r="3123" spans="26:29" ht="15.75">
      <c r="Z3123" s="14" t="s">
        <v>3537</v>
      </c>
      <c r="AB3123" s="147">
        <v>9100</v>
      </c>
      <c r="AC3123" s="148" t="s">
        <v>3177</v>
      </c>
    </row>
    <row r="3124" spans="26:29" ht="15.75">
      <c r="Z3124" s="14" t="s">
        <v>3538</v>
      </c>
      <c r="AB3124" s="147">
        <v>9111</v>
      </c>
      <c r="AC3124" s="148" t="s">
        <v>3165</v>
      </c>
    </row>
    <row r="3125" spans="26:29" ht="15.75">
      <c r="Z3125" s="14" t="s">
        <v>3539</v>
      </c>
      <c r="AB3125" s="147">
        <v>9112</v>
      </c>
      <c r="AC3125" s="148" t="s">
        <v>2831</v>
      </c>
    </row>
    <row r="3126" spans="26:29" ht="15.75">
      <c r="Z3126" s="14" t="s">
        <v>3540</v>
      </c>
      <c r="AB3126" s="147">
        <v>9113</v>
      </c>
      <c r="AC3126" s="148" t="s">
        <v>1847</v>
      </c>
    </row>
    <row r="3127" spans="26:29" ht="15.75">
      <c r="Z3127" s="14" t="s">
        <v>3541</v>
      </c>
      <c r="AB3127" s="147">
        <v>9121</v>
      </c>
      <c r="AC3127" s="148" t="s">
        <v>1344</v>
      </c>
    </row>
    <row r="3128" spans="26:29" ht="15.75">
      <c r="Z3128" s="14" t="s">
        <v>3542</v>
      </c>
      <c r="AB3128" s="147">
        <v>9122</v>
      </c>
      <c r="AC3128" s="148" t="s">
        <v>1162</v>
      </c>
    </row>
    <row r="3129" spans="26:29" ht="15.75">
      <c r="Z3129" s="14" t="s">
        <v>3543</v>
      </c>
      <c r="AB3129" s="147">
        <v>9123</v>
      </c>
      <c r="AC3129" s="148" t="s">
        <v>1579</v>
      </c>
    </row>
    <row r="3130" spans="26:29" ht="15.75">
      <c r="Z3130" s="14" t="s">
        <v>3544</v>
      </c>
      <c r="AB3130" s="147">
        <v>9124</v>
      </c>
      <c r="AC3130" s="148" t="s">
        <v>1323</v>
      </c>
    </row>
    <row r="3131" spans="26:29" ht="15.75">
      <c r="Z3131" s="14" t="s">
        <v>3545</v>
      </c>
      <c r="AB3131" s="147">
        <v>9125</v>
      </c>
      <c r="AC3131" s="148" t="s">
        <v>3031</v>
      </c>
    </row>
    <row r="3132" spans="26:29" ht="15.75">
      <c r="Z3132" s="14" t="s">
        <v>3546</v>
      </c>
      <c r="AB3132" s="147">
        <v>9126</v>
      </c>
      <c r="AC3132" s="148" t="s">
        <v>1315</v>
      </c>
    </row>
    <row r="3133" spans="26:29" ht="15.75">
      <c r="Z3133" s="14" t="s">
        <v>3547</v>
      </c>
      <c r="AB3133" s="147">
        <v>9127</v>
      </c>
      <c r="AC3133" s="148" t="s">
        <v>914</v>
      </c>
    </row>
    <row r="3134" spans="26:29" ht="15.75">
      <c r="Z3134" s="14" t="s">
        <v>3548</v>
      </c>
      <c r="AB3134" s="147">
        <v>9131</v>
      </c>
      <c r="AC3134" s="148" t="s">
        <v>2180</v>
      </c>
    </row>
    <row r="3135" spans="26:29" ht="15.75">
      <c r="Z3135" s="14" t="s">
        <v>3549</v>
      </c>
      <c r="AB3135" s="147">
        <v>9132</v>
      </c>
      <c r="AC3135" s="148" t="s">
        <v>466</v>
      </c>
    </row>
    <row r="3136" spans="26:29" ht="15.75">
      <c r="Z3136" s="14" t="s">
        <v>3550</v>
      </c>
      <c r="AB3136" s="147">
        <v>9133</v>
      </c>
      <c r="AC3136" s="148" t="s">
        <v>1735</v>
      </c>
    </row>
    <row r="3137" spans="26:29" ht="15.75">
      <c r="Z3137" s="14" t="s">
        <v>3551</v>
      </c>
      <c r="AB3137" s="147">
        <v>9133</v>
      </c>
      <c r="AC3137" s="148" t="s">
        <v>2670</v>
      </c>
    </row>
    <row r="3138" spans="26:29" ht="15.75">
      <c r="Z3138" s="14" t="s">
        <v>3552</v>
      </c>
      <c r="AB3138" s="147">
        <v>9134</v>
      </c>
      <c r="AC3138" s="148" t="s">
        <v>734</v>
      </c>
    </row>
    <row r="3139" spans="26:29" ht="15.75">
      <c r="Z3139" s="14" t="s">
        <v>3553</v>
      </c>
      <c r="AB3139" s="147">
        <v>9135</v>
      </c>
      <c r="AC3139" s="148" t="s">
        <v>2669</v>
      </c>
    </row>
    <row r="3140" spans="26:29" ht="15.75">
      <c r="Z3140" s="14" t="s">
        <v>3554</v>
      </c>
      <c r="AB3140" s="147">
        <v>9136</v>
      </c>
      <c r="AC3140" s="148" t="s">
        <v>2660</v>
      </c>
    </row>
    <row r="3141" spans="26:29" ht="15.75">
      <c r="Z3141" s="14" t="s">
        <v>3555</v>
      </c>
      <c r="AB3141" s="147">
        <v>9136</v>
      </c>
      <c r="AC3141" s="148" t="s">
        <v>2100</v>
      </c>
    </row>
    <row r="3142" spans="26:29" ht="15.75">
      <c r="Z3142" s="14" t="s">
        <v>3556</v>
      </c>
      <c r="AB3142" s="147">
        <v>9141</v>
      </c>
      <c r="AC3142" s="148" t="s">
        <v>1503</v>
      </c>
    </row>
    <row r="3143" spans="26:29" ht="15.75">
      <c r="Z3143" s="14" t="s">
        <v>3557</v>
      </c>
      <c r="AB3143" s="147">
        <v>9142</v>
      </c>
      <c r="AC3143" s="148" t="s">
        <v>2664</v>
      </c>
    </row>
    <row r="3144" spans="26:29" ht="15.75">
      <c r="Z3144" s="14" t="s">
        <v>3558</v>
      </c>
      <c r="AB3144" s="147">
        <v>9143</v>
      </c>
      <c r="AC3144" s="148" t="s">
        <v>1108</v>
      </c>
    </row>
    <row r="3145" spans="26:29" ht="15.75">
      <c r="Z3145" s="14" t="s">
        <v>3559</v>
      </c>
      <c r="AB3145" s="147">
        <v>9144</v>
      </c>
      <c r="AC3145" s="148" t="s">
        <v>1842</v>
      </c>
    </row>
    <row r="3146" spans="26:29" ht="15.75">
      <c r="Z3146" s="14" t="s">
        <v>3560</v>
      </c>
      <c r="AB3146" s="147">
        <v>9145</v>
      </c>
      <c r="AC3146" s="148" t="s">
        <v>526</v>
      </c>
    </row>
    <row r="3147" spans="26:29" ht="15.75">
      <c r="Z3147" s="14" t="s">
        <v>3561</v>
      </c>
      <c r="AB3147" s="147">
        <v>9146</v>
      </c>
      <c r="AC3147" s="148" t="s">
        <v>2666</v>
      </c>
    </row>
    <row r="3148" spans="26:29" ht="15.75">
      <c r="Z3148" s="14" t="s">
        <v>3562</v>
      </c>
      <c r="AB3148" s="147">
        <v>9147</v>
      </c>
      <c r="AC3148" s="148" t="s">
        <v>1019</v>
      </c>
    </row>
    <row r="3149" spans="26:29" ht="15.75">
      <c r="Z3149" s="14" t="s">
        <v>3563</v>
      </c>
      <c r="AB3149" s="147">
        <v>9151</v>
      </c>
      <c r="AC3149" s="148" t="s">
        <v>159</v>
      </c>
    </row>
    <row r="3150" spans="26:29" ht="15.75">
      <c r="Z3150" s="14" t="s">
        <v>3564</v>
      </c>
      <c r="AB3150" s="147">
        <v>9152</v>
      </c>
      <c r="AC3150" s="148" t="s">
        <v>797</v>
      </c>
    </row>
    <row r="3151" spans="26:29" ht="15.75">
      <c r="Z3151" s="14" t="s">
        <v>3565</v>
      </c>
      <c r="AB3151" s="147">
        <v>9153</v>
      </c>
      <c r="AC3151" s="148" t="s">
        <v>2481</v>
      </c>
    </row>
    <row r="3152" spans="26:29" ht="15.75">
      <c r="Z3152" s="14" t="s">
        <v>3566</v>
      </c>
      <c r="AB3152" s="147">
        <v>9154</v>
      </c>
      <c r="AC3152" s="148" t="s">
        <v>2183</v>
      </c>
    </row>
    <row r="3153" spans="26:29" ht="15.75">
      <c r="Z3153" s="14" t="s">
        <v>3567</v>
      </c>
      <c r="AB3153" s="147">
        <v>9155</v>
      </c>
      <c r="AC3153" s="148" t="s">
        <v>1940</v>
      </c>
    </row>
    <row r="3154" spans="26:29" ht="15.75">
      <c r="Z3154" s="14" t="s">
        <v>3568</v>
      </c>
      <c r="AB3154" s="147">
        <v>9161</v>
      </c>
      <c r="AC3154" s="148" t="s">
        <v>1343</v>
      </c>
    </row>
    <row r="3155" spans="26:29" ht="15.75">
      <c r="Z3155" s="14" t="s">
        <v>3569</v>
      </c>
      <c r="AB3155" s="147">
        <v>9162</v>
      </c>
      <c r="AC3155" s="148" t="s">
        <v>710</v>
      </c>
    </row>
    <row r="3156" spans="26:29" ht="15.75">
      <c r="Z3156" s="14" t="s">
        <v>3570</v>
      </c>
      <c r="AB3156" s="147">
        <v>9163</v>
      </c>
      <c r="AC3156" s="148" t="s">
        <v>1155</v>
      </c>
    </row>
    <row r="3157" spans="26:29" ht="15.75">
      <c r="Z3157" s="14" t="s">
        <v>3571</v>
      </c>
      <c r="AB3157" s="147">
        <v>9164</v>
      </c>
      <c r="AC3157" s="148" t="s">
        <v>2054</v>
      </c>
    </row>
    <row r="3158" spans="26:29" ht="15.75">
      <c r="Z3158" s="14" t="s">
        <v>3572</v>
      </c>
      <c r="AB3158" s="147">
        <v>9165</v>
      </c>
      <c r="AC3158" s="148" t="s">
        <v>2673</v>
      </c>
    </row>
    <row r="3159" spans="26:29" ht="15.75">
      <c r="AB3159" s="147">
        <v>9165</v>
      </c>
      <c r="AC3159" s="148" t="s">
        <v>829</v>
      </c>
    </row>
    <row r="3160" spans="26:29" ht="15.75">
      <c r="AB3160" s="147">
        <v>9165</v>
      </c>
      <c r="AC3160" s="148" t="s">
        <v>3140</v>
      </c>
    </row>
    <row r="3161" spans="26:29" ht="15.75">
      <c r="AB3161" s="147">
        <v>9167</v>
      </c>
      <c r="AC3161" s="148" t="s">
        <v>799</v>
      </c>
    </row>
    <row r="3162" spans="26:29" ht="15.75">
      <c r="AB3162" s="147">
        <v>9167</v>
      </c>
      <c r="AC3162" s="148" t="s">
        <v>1547</v>
      </c>
    </row>
    <row r="3163" spans="26:29" ht="15.75">
      <c r="AB3163" s="147">
        <v>9168</v>
      </c>
      <c r="AC3163" s="148" t="s">
        <v>192</v>
      </c>
    </row>
    <row r="3164" spans="26:29" ht="15.75">
      <c r="AB3164" s="147">
        <v>9168</v>
      </c>
      <c r="AC3164" s="148" t="s">
        <v>934</v>
      </c>
    </row>
    <row r="3165" spans="26:29" ht="15.75">
      <c r="AB3165" s="147">
        <v>9169</v>
      </c>
      <c r="AC3165" s="148" t="s">
        <v>634</v>
      </c>
    </row>
    <row r="3166" spans="26:29" ht="15.75">
      <c r="AB3166" s="147">
        <v>9169</v>
      </c>
      <c r="AC3166" s="148" t="s">
        <v>1994</v>
      </c>
    </row>
    <row r="3167" spans="26:29" ht="15.75">
      <c r="AB3167" s="147">
        <v>9171</v>
      </c>
      <c r="AC3167" s="148" t="s">
        <v>1347</v>
      </c>
    </row>
    <row r="3168" spans="26:29" ht="15.75">
      <c r="AB3168" s="147">
        <v>9172</v>
      </c>
      <c r="AC3168" s="148" t="s">
        <v>1349</v>
      </c>
    </row>
    <row r="3169" spans="28:29" ht="15.75">
      <c r="AB3169" s="147">
        <v>9173</v>
      </c>
      <c r="AC3169" s="148" t="s">
        <v>1340</v>
      </c>
    </row>
    <row r="3170" spans="28:29" ht="15.75">
      <c r="AB3170" s="147">
        <v>9174</v>
      </c>
      <c r="AC3170" s="148" t="s">
        <v>1051</v>
      </c>
    </row>
    <row r="3171" spans="28:29" ht="15.75">
      <c r="AB3171" s="147">
        <v>9175</v>
      </c>
      <c r="AC3171" s="148" t="s">
        <v>1056</v>
      </c>
    </row>
    <row r="3172" spans="28:29" ht="15.75">
      <c r="AB3172" s="147">
        <v>9176</v>
      </c>
      <c r="AC3172" s="148" t="s">
        <v>2083</v>
      </c>
    </row>
    <row r="3173" spans="28:29" ht="15.75">
      <c r="AB3173" s="147">
        <v>9177</v>
      </c>
      <c r="AC3173" s="148" t="s">
        <v>474</v>
      </c>
    </row>
    <row r="3174" spans="28:29" ht="15.75">
      <c r="AB3174" s="147">
        <v>9178</v>
      </c>
      <c r="AC3174" s="148" t="s">
        <v>1395</v>
      </c>
    </row>
    <row r="3175" spans="28:29" ht="15.75">
      <c r="AB3175" s="147">
        <v>9181</v>
      </c>
      <c r="AC3175" s="148" t="s">
        <v>1724</v>
      </c>
    </row>
    <row r="3176" spans="28:29" ht="15.75">
      <c r="AB3176" s="147">
        <v>9182</v>
      </c>
      <c r="AC3176" s="148" t="s">
        <v>1637</v>
      </c>
    </row>
    <row r="3177" spans="28:29" ht="15.75">
      <c r="AB3177" s="147">
        <v>9183</v>
      </c>
      <c r="AC3177" s="147" t="s">
        <v>2183</v>
      </c>
    </row>
    <row r="3178" spans="28:29" ht="15.75">
      <c r="AB3178" s="147">
        <v>9184</v>
      </c>
      <c r="AC3178" s="148" t="s">
        <v>1907</v>
      </c>
    </row>
    <row r="3179" spans="28:29" ht="15.75">
      <c r="AB3179" s="147">
        <v>9200</v>
      </c>
      <c r="AC3179" s="148" t="s">
        <v>2182</v>
      </c>
    </row>
    <row r="3180" spans="28:29" ht="15.75">
      <c r="AB3180" s="147">
        <v>9211</v>
      </c>
      <c r="AC3180" s="148" t="s">
        <v>1158</v>
      </c>
    </row>
    <row r="3181" spans="28:29" ht="15.75">
      <c r="AB3181" s="147">
        <v>9221</v>
      </c>
      <c r="AC3181" s="148" t="s">
        <v>1957</v>
      </c>
    </row>
    <row r="3182" spans="28:29" ht="15.75">
      <c r="AB3182" s="147">
        <v>9222</v>
      </c>
      <c r="AC3182" s="148" t="s">
        <v>1398</v>
      </c>
    </row>
    <row r="3183" spans="28:29" ht="15.75">
      <c r="AB3183" s="147">
        <v>9223</v>
      </c>
      <c r="AC3183" s="148" t="s">
        <v>708</v>
      </c>
    </row>
    <row r="3184" spans="28:29" ht="15.75">
      <c r="AB3184" s="147">
        <v>9224</v>
      </c>
      <c r="AC3184" s="148" t="s">
        <v>2682</v>
      </c>
    </row>
    <row r="3185" spans="28:29" ht="15.75">
      <c r="AB3185" s="147">
        <v>9225</v>
      </c>
      <c r="AC3185" s="148" t="s">
        <v>1048</v>
      </c>
    </row>
    <row r="3186" spans="28:29" ht="15.75">
      <c r="AB3186" s="147">
        <v>9226</v>
      </c>
      <c r="AC3186" s="148" t="s">
        <v>1057</v>
      </c>
    </row>
    <row r="3187" spans="28:29" ht="15.75">
      <c r="AB3187" s="147">
        <v>9228</v>
      </c>
      <c r="AC3187" s="148" t="s">
        <v>1374</v>
      </c>
    </row>
    <row r="3188" spans="28:29" ht="15.75">
      <c r="AB3188" s="147">
        <v>9231</v>
      </c>
      <c r="AC3188" s="148" t="s">
        <v>2046</v>
      </c>
    </row>
    <row r="3189" spans="28:29" ht="15.75">
      <c r="AB3189" s="147">
        <v>9232</v>
      </c>
      <c r="AC3189" s="148" t="s">
        <v>966</v>
      </c>
    </row>
    <row r="3190" spans="28:29" ht="15.75">
      <c r="AB3190" s="147">
        <v>9233</v>
      </c>
      <c r="AC3190" s="148" t="s">
        <v>1963</v>
      </c>
    </row>
    <row r="3191" spans="28:29" ht="15.75">
      <c r="AB3191" s="147">
        <v>9234</v>
      </c>
      <c r="AC3191" s="148" t="s">
        <v>1745</v>
      </c>
    </row>
    <row r="3192" spans="28:29" ht="15.75">
      <c r="AB3192" s="147">
        <v>9235</v>
      </c>
      <c r="AC3192" s="148" t="s">
        <v>2654</v>
      </c>
    </row>
    <row r="3193" spans="28:29" ht="15.75">
      <c r="AB3193" s="147">
        <v>9235</v>
      </c>
      <c r="AC3193" s="148" t="s">
        <v>1050</v>
      </c>
    </row>
    <row r="3194" spans="28:29" ht="15.75">
      <c r="AB3194" s="147">
        <v>9241</v>
      </c>
      <c r="AC3194" s="148" t="s">
        <v>1547</v>
      </c>
    </row>
    <row r="3195" spans="28:29" ht="15.75">
      <c r="AB3195" s="147">
        <v>9242</v>
      </c>
      <c r="AC3195" s="148" t="s">
        <v>1547</v>
      </c>
    </row>
    <row r="3196" spans="28:29" ht="15.75">
      <c r="AB3196" s="147">
        <v>9243</v>
      </c>
      <c r="AC3196" s="148" t="s">
        <v>4019</v>
      </c>
    </row>
    <row r="3197" spans="28:29" ht="15.75">
      <c r="AB3197" s="147">
        <v>9243</v>
      </c>
      <c r="AC3197" s="148" t="s">
        <v>3385</v>
      </c>
    </row>
    <row r="3198" spans="28:29" ht="15.75">
      <c r="AB3198" s="147">
        <v>9244</v>
      </c>
      <c r="AC3198" s="148" t="s">
        <v>3324</v>
      </c>
    </row>
    <row r="3199" spans="28:29" ht="15.75">
      <c r="AB3199" s="147">
        <v>9245</v>
      </c>
      <c r="AC3199" s="148" t="s">
        <v>2184</v>
      </c>
    </row>
    <row r="3200" spans="28:29" ht="15.75">
      <c r="AB3200" s="147">
        <v>9246</v>
      </c>
      <c r="AC3200" s="148" t="s">
        <v>2185</v>
      </c>
    </row>
    <row r="3201" spans="28:29" ht="15.75">
      <c r="AB3201" s="147">
        <v>9300</v>
      </c>
      <c r="AC3201" s="148" t="s">
        <v>934</v>
      </c>
    </row>
    <row r="3202" spans="28:29" ht="15.75">
      <c r="AB3202" s="147">
        <v>9311</v>
      </c>
      <c r="AC3202" s="148" t="s">
        <v>2528</v>
      </c>
    </row>
    <row r="3203" spans="28:29" ht="15.75">
      <c r="AB3203" s="147">
        <v>9312</v>
      </c>
      <c r="AC3203" s="148" t="s">
        <v>3051</v>
      </c>
    </row>
    <row r="3204" spans="28:29" ht="15.75">
      <c r="AB3204" s="147">
        <v>9313</v>
      </c>
      <c r="AC3204" s="148" t="s">
        <v>2659</v>
      </c>
    </row>
    <row r="3205" spans="28:29" ht="15.75">
      <c r="AB3205" s="147">
        <v>9314</v>
      </c>
      <c r="AC3205" s="148" t="s">
        <v>1089</v>
      </c>
    </row>
    <row r="3206" spans="28:29" ht="15.75">
      <c r="AB3206" s="147">
        <v>9315</v>
      </c>
      <c r="AC3206" s="148" t="s">
        <v>2830</v>
      </c>
    </row>
    <row r="3207" spans="28:29" ht="15.75">
      <c r="AB3207" s="147">
        <v>9316</v>
      </c>
      <c r="AC3207" s="148" t="s">
        <v>2668</v>
      </c>
    </row>
    <row r="3208" spans="28:29" ht="15.75">
      <c r="AB3208" s="147">
        <v>9317</v>
      </c>
      <c r="AC3208" s="148" t="s">
        <v>2946</v>
      </c>
    </row>
    <row r="3209" spans="28:29" ht="15.75">
      <c r="AB3209" s="147">
        <v>9321</v>
      </c>
      <c r="AC3209" s="148" t="s">
        <v>1147</v>
      </c>
    </row>
    <row r="3210" spans="28:29" ht="15.75">
      <c r="AB3210" s="147">
        <v>9322</v>
      </c>
      <c r="AC3210" s="148" t="s">
        <v>2671</v>
      </c>
    </row>
    <row r="3211" spans="28:29" ht="15.75">
      <c r="AB3211" s="147">
        <v>9323</v>
      </c>
      <c r="AC3211" s="148" t="s">
        <v>1570</v>
      </c>
    </row>
    <row r="3212" spans="28:29" ht="15.75">
      <c r="AB3212" s="147">
        <v>9324</v>
      </c>
      <c r="AC3212" s="148" t="s">
        <v>750</v>
      </c>
    </row>
    <row r="3213" spans="28:29" ht="15.75">
      <c r="AB3213" s="147">
        <v>9324</v>
      </c>
      <c r="AC3213" s="148" t="s">
        <v>2622</v>
      </c>
    </row>
    <row r="3214" spans="28:29" ht="15.75">
      <c r="AB3214" s="147">
        <v>9325</v>
      </c>
      <c r="AC3214" s="148" t="s">
        <v>2877</v>
      </c>
    </row>
    <row r="3215" spans="28:29" ht="15.75">
      <c r="AB3215" s="147">
        <v>9326</v>
      </c>
      <c r="AC3215" s="148" t="s">
        <v>3048</v>
      </c>
    </row>
    <row r="3216" spans="28:29" ht="15.75">
      <c r="AB3216" s="147">
        <v>9327</v>
      </c>
      <c r="AC3216" s="148" t="s">
        <v>3359</v>
      </c>
    </row>
    <row r="3217" spans="28:29" ht="15.75">
      <c r="AB3217" s="147">
        <v>9327</v>
      </c>
      <c r="AC3217" s="148" t="s">
        <v>2667</v>
      </c>
    </row>
    <row r="3218" spans="28:29" ht="15.75">
      <c r="AB3218" s="147">
        <v>9330</v>
      </c>
      <c r="AC3218" s="148" t="s">
        <v>1620</v>
      </c>
    </row>
    <row r="3219" spans="28:29" ht="15.75">
      <c r="AB3219" s="147">
        <v>9339</v>
      </c>
      <c r="AC3219" s="147" t="s">
        <v>1620</v>
      </c>
    </row>
    <row r="3220" spans="28:29" ht="15.75">
      <c r="AB3220" s="147">
        <v>9341</v>
      </c>
      <c r="AC3220" s="148" t="s">
        <v>1756</v>
      </c>
    </row>
    <row r="3221" spans="28:29" ht="15.75">
      <c r="AB3221" s="147">
        <v>9342</v>
      </c>
      <c r="AC3221" s="148" t="s">
        <v>2139</v>
      </c>
    </row>
    <row r="3222" spans="28:29" ht="15.75">
      <c r="AB3222" s="147">
        <v>9343</v>
      </c>
      <c r="AC3222" s="148" t="s">
        <v>674</v>
      </c>
    </row>
    <row r="3223" spans="28:29" ht="15.75">
      <c r="AB3223" s="147">
        <v>9343</v>
      </c>
      <c r="AC3223" s="148" t="s">
        <v>1074</v>
      </c>
    </row>
    <row r="3224" spans="28:29" ht="15.75">
      <c r="AB3224" s="147">
        <v>9343</v>
      </c>
      <c r="AC3224" s="148" t="s">
        <v>3405</v>
      </c>
    </row>
    <row r="3225" spans="28:29" ht="15.75">
      <c r="AB3225" s="147">
        <v>9344</v>
      </c>
      <c r="AC3225" s="148" t="s">
        <v>2663</v>
      </c>
    </row>
    <row r="3226" spans="28:29" ht="15.75">
      <c r="AB3226" s="147">
        <v>9345</v>
      </c>
      <c r="AC3226" s="148" t="s">
        <v>2497</v>
      </c>
    </row>
    <row r="3227" spans="28:29" ht="15.75">
      <c r="AB3227" s="147">
        <v>9346</v>
      </c>
      <c r="AC3227" s="148" t="s">
        <v>2012</v>
      </c>
    </row>
    <row r="3228" spans="28:29" ht="15.75">
      <c r="AB3228" s="147">
        <v>9346</v>
      </c>
      <c r="AC3228" s="148" t="s">
        <v>3358</v>
      </c>
    </row>
    <row r="3229" spans="28:29" ht="15.75">
      <c r="AB3229" s="147">
        <v>9346</v>
      </c>
      <c r="AC3229" s="148" t="s">
        <v>3563</v>
      </c>
    </row>
    <row r="3230" spans="28:29" ht="15.75">
      <c r="AB3230" s="147">
        <v>9351</v>
      </c>
      <c r="AC3230" s="148" t="s">
        <v>504</v>
      </c>
    </row>
    <row r="3231" spans="28:29" ht="15.75">
      <c r="AB3231" s="147">
        <v>9352</v>
      </c>
      <c r="AC3231" s="148" t="s">
        <v>3452</v>
      </c>
    </row>
    <row r="3232" spans="28:29" ht="15.75">
      <c r="AB3232" s="147">
        <v>9353</v>
      </c>
      <c r="AC3232" s="148" t="s">
        <v>2952</v>
      </c>
    </row>
    <row r="3233" spans="28:29" ht="15.75">
      <c r="AB3233" s="147">
        <v>9354</v>
      </c>
      <c r="AC3233" s="148" t="s">
        <v>2450</v>
      </c>
    </row>
    <row r="3234" spans="28:29" ht="15.75">
      <c r="AB3234" s="147">
        <v>9361</v>
      </c>
      <c r="AC3234" s="148" t="s">
        <v>1486</v>
      </c>
    </row>
    <row r="3235" spans="28:29" ht="15.75">
      <c r="AB3235" s="147">
        <v>9362</v>
      </c>
      <c r="AC3235" s="148" t="s">
        <v>1457</v>
      </c>
    </row>
    <row r="3236" spans="28:29" ht="15.75">
      <c r="AB3236" s="147">
        <v>9363</v>
      </c>
      <c r="AC3236" s="148" t="s">
        <v>1322</v>
      </c>
    </row>
    <row r="3237" spans="28:29" ht="15.75">
      <c r="AB3237" s="147">
        <v>9364</v>
      </c>
      <c r="AC3237" s="148" t="s">
        <v>840</v>
      </c>
    </row>
    <row r="3238" spans="28:29" ht="15.75">
      <c r="AB3238" s="147">
        <v>9365</v>
      </c>
      <c r="AC3238" s="148" t="s">
        <v>981</v>
      </c>
    </row>
    <row r="3239" spans="28:29" ht="15.75">
      <c r="AB3239" s="147">
        <v>9371</v>
      </c>
      <c r="AC3239" s="148" t="s">
        <v>3478</v>
      </c>
    </row>
    <row r="3240" spans="28:29" ht="15.75">
      <c r="AB3240" s="147">
        <v>9372</v>
      </c>
      <c r="AC3240" s="148" t="s">
        <v>861</v>
      </c>
    </row>
    <row r="3241" spans="28:29" ht="15.75">
      <c r="AB3241" s="147">
        <v>9373</v>
      </c>
      <c r="AC3241" s="148" t="s">
        <v>2632</v>
      </c>
    </row>
    <row r="3242" spans="28:29" ht="15.75">
      <c r="AB3242" s="147">
        <v>9374</v>
      </c>
      <c r="AC3242" s="148" t="s">
        <v>1528</v>
      </c>
    </row>
    <row r="3243" spans="28:29" ht="15.75">
      <c r="AB3243" s="147">
        <v>9375</v>
      </c>
      <c r="AC3243" s="148" t="s">
        <v>2708</v>
      </c>
    </row>
    <row r="3244" spans="28:29" ht="15.75">
      <c r="AB3244" s="147">
        <v>9375</v>
      </c>
      <c r="AC3244" s="148" t="s">
        <v>846</v>
      </c>
    </row>
    <row r="3245" spans="28:29" ht="15.75">
      <c r="AB3245" s="147">
        <v>9375</v>
      </c>
      <c r="AC3245" s="148" t="s">
        <v>892</v>
      </c>
    </row>
    <row r="3246" spans="28:29" ht="15.75">
      <c r="AB3246" s="147">
        <v>9400</v>
      </c>
      <c r="AC3246" s="148" t="s">
        <v>2874</v>
      </c>
    </row>
    <row r="3247" spans="28:29" ht="15.75">
      <c r="AB3247" s="147">
        <v>9407</v>
      </c>
      <c r="AC3247" s="148" t="s">
        <v>2874</v>
      </c>
    </row>
    <row r="3248" spans="28:29" ht="15.75">
      <c r="AB3248" s="147">
        <v>9408</v>
      </c>
      <c r="AC3248" s="148" t="s">
        <v>2874</v>
      </c>
    </row>
    <row r="3249" spans="28:29" ht="15.75">
      <c r="AB3249" s="147">
        <v>9421</v>
      </c>
      <c r="AC3249" s="148" t="s">
        <v>1198</v>
      </c>
    </row>
    <row r="3250" spans="28:29" ht="15.75">
      <c r="AB3250" s="147">
        <v>9422</v>
      </c>
      <c r="AC3250" s="148" t="s">
        <v>1385</v>
      </c>
    </row>
    <row r="3251" spans="28:29" ht="15.75">
      <c r="AB3251" s="147">
        <v>9423</v>
      </c>
      <c r="AC3251" s="148" t="s">
        <v>249</v>
      </c>
    </row>
    <row r="3252" spans="28:29" ht="15.75">
      <c r="AB3252" s="147">
        <v>9431</v>
      </c>
      <c r="AC3252" s="148" t="s">
        <v>1195</v>
      </c>
    </row>
    <row r="3253" spans="28:29" ht="15.75">
      <c r="AB3253" s="147">
        <v>9433</v>
      </c>
      <c r="AC3253" s="147" t="s">
        <v>1195</v>
      </c>
    </row>
    <row r="3254" spans="28:29" ht="15.75">
      <c r="AB3254" s="147">
        <v>9434</v>
      </c>
      <c r="AC3254" s="147" t="s">
        <v>2794</v>
      </c>
    </row>
    <row r="3255" spans="28:29" ht="15.75">
      <c r="AB3255" s="147">
        <v>9435</v>
      </c>
      <c r="AC3255" s="148" t="s">
        <v>2794</v>
      </c>
    </row>
    <row r="3256" spans="28:29" ht="15.75">
      <c r="AB3256" s="147">
        <v>9436</v>
      </c>
      <c r="AC3256" s="148" t="s">
        <v>1200</v>
      </c>
    </row>
    <row r="3257" spans="28:29" ht="15.75">
      <c r="AB3257" s="147">
        <v>9437</v>
      </c>
      <c r="AC3257" s="148" t="s">
        <v>1406</v>
      </c>
    </row>
    <row r="3258" spans="28:29" ht="15.75">
      <c r="AB3258" s="147">
        <v>9438</v>
      </c>
      <c r="AC3258" s="147" t="s">
        <v>2794</v>
      </c>
    </row>
    <row r="3259" spans="28:29" ht="15.75">
      <c r="AB3259" s="147">
        <v>9441</v>
      </c>
      <c r="AC3259" s="148" t="s">
        <v>261</v>
      </c>
    </row>
    <row r="3260" spans="28:29" ht="15.75">
      <c r="AB3260" s="147">
        <v>9442</v>
      </c>
      <c r="AC3260" s="148" t="s">
        <v>1196</v>
      </c>
    </row>
    <row r="3261" spans="28:29" ht="15.75">
      <c r="AB3261" s="147">
        <v>9443</v>
      </c>
      <c r="AC3261" s="148" t="s">
        <v>2576</v>
      </c>
    </row>
    <row r="3262" spans="28:29" ht="15.75">
      <c r="AB3262" s="147">
        <v>9444</v>
      </c>
      <c r="AC3262" s="148" t="s">
        <v>1199</v>
      </c>
    </row>
    <row r="3263" spans="28:29" ht="15.75">
      <c r="AB3263" s="147">
        <v>9451</v>
      </c>
      <c r="AC3263" s="148" t="s">
        <v>2734</v>
      </c>
    </row>
    <row r="3264" spans="28:29" ht="15.75">
      <c r="AB3264" s="147">
        <v>9451</v>
      </c>
      <c r="AC3264" s="148" t="s">
        <v>1064</v>
      </c>
    </row>
    <row r="3265" spans="28:29" ht="15.75">
      <c r="AB3265" s="147">
        <v>9461</v>
      </c>
      <c r="AC3265" s="148" t="s">
        <v>1983</v>
      </c>
    </row>
    <row r="3266" spans="28:29" ht="15.75">
      <c r="AB3266" s="147">
        <v>9462</v>
      </c>
      <c r="AC3266" s="148" t="s">
        <v>3485</v>
      </c>
    </row>
    <row r="3267" spans="28:29" ht="15.75">
      <c r="AB3267" s="147">
        <v>9463</v>
      </c>
      <c r="AC3267" s="148" t="s">
        <v>2875</v>
      </c>
    </row>
    <row r="3268" spans="28:29" ht="15.75">
      <c r="AB3268" s="147">
        <v>9464</v>
      </c>
      <c r="AC3268" s="148" t="s">
        <v>3336</v>
      </c>
    </row>
    <row r="3269" spans="28:29" ht="15.75">
      <c r="AB3269" s="147">
        <v>9471</v>
      </c>
      <c r="AC3269" s="148" t="s">
        <v>2323</v>
      </c>
    </row>
    <row r="3270" spans="28:29" ht="15.75">
      <c r="AB3270" s="147">
        <v>9472</v>
      </c>
      <c r="AC3270" s="148" t="s">
        <v>3318</v>
      </c>
    </row>
    <row r="3271" spans="28:29" ht="15.75">
      <c r="AB3271" s="147">
        <v>9473</v>
      </c>
      <c r="AC3271" s="148" t="s">
        <v>1092</v>
      </c>
    </row>
    <row r="3272" spans="28:29" ht="15.75">
      <c r="AB3272" s="147">
        <v>9474</v>
      </c>
      <c r="AC3272" s="148" t="s">
        <v>2924</v>
      </c>
    </row>
    <row r="3273" spans="28:29" ht="15.75">
      <c r="AB3273" s="147">
        <v>9474</v>
      </c>
      <c r="AC3273" s="148" t="s">
        <v>1313</v>
      </c>
    </row>
    <row r="3274" spans="28:29" ht="15.75">
      <c r="AB3274" s="147">
        <v>9475</v>
      </c>
      <c r="AC3274" s="148" t="s">
        <v>2710</v>
      </c>
    </row>
    <row r="3275" spans="28:29" ht="15.75">
      <c r="AB3275" s="147">
        <v>9476</v>
      </c>
      <c r="AC3275" s="148" t="s">
        <v>3569</v>
      </c>
    </row>
    <row r="3276" spans="28:29" ht="15.75">
      <c r="AB3276" s="147">
        <v>9481</v>
      </c>
      <c r="AC3276" s="148" t="s">
        <v>2595</v>
      </c>
    </row>
    <row r="3277" spans="28:29" ht="15.75">
      <c r="AB3277" s="147">
        <v>9482</v>
      </c>
      <c r="AC3277" s="148" t="s">
        <v>2264</v>
      </c>
    </row>
    <row r="3278" spans="28:29" ht="15.75">
      <c r="AB3278" s="147">
        <v>9483</v>
      </c>
      <c r="AC3278" s="148" t="s">
        <v>2876</v>
      </c>
    </row>
    <row r="3279" spans="28:29" ht="15.75">
      <c r="AB3279" s="147">
        <v>9484</v>
      </c>
      <c r="AC3279" s="148" t="s">
        <v>2563</v>
      </c>
    </row>
    <row r="3280" spans="28:29" ht="15.75">
      <c r="AB3280" s="147">
        <v>9485</v>
      </c>
      <c r="AC3280" s="148" t="s">
        <v>2218</v>
      </c>
    </row>
    <row r="3281" spans="28:29" ht="15.75">
      <c r="AB3281" s="147">
        <v>9491</v>
      </c>
      <c r="AC3281" s="148" t="s">
        <v>1454</v>
      </c>
    </row>
    <row r="3282" spans="28:29" ht="15.75">
      <c r="AB3282" s="147">
        <v>9492</v>
      </c>
      <c r="AC3282" s="148" t="s">
        <v>1197</v>
      </c>
    </row>
    <row r="3283" spans="28:29" ht="15.75">
      <c r="AB3283" s="147">
        <v>9493</v>
      </c>
      <c r="AC3283" s="148" t="s">
        <v>1194</v>
      </c>
    </row>
    <row r="3284" spans="28:29" ht="15.75">
      <c r="AB3284" s="147">
        <v>9494</v>
      </c>
      <c r="AC3284" s="148" t="s">
        <v>2874</v>
      </c>
    </row>
    <row r="3285" spans="28:29" ht="15.75">
      <c r="AB3285" s="147">
        <v>9495</v>
      </c>
      <c r="AC3285" s="148" t="s">
        <v>1844</v>
      </c>
    </row>
    <row r="3286" spans="28:29" ht="15.75">
      <c r="AB3286" s="147">
        <v>9500</v>
      </c>
      <c r="AC3286" s="148" t="s">
        <v>834</v>
      </c>
    </row>
    <row r="3287" spans="28:29" ht="15.75">
      <c r="AB3287" s="147">
        <v>9511</v>
      </c>
      <c r="AC3287" s="148" t="s">
        <v>1675</v>
      </c>
    </row>
    <row r="3288" spans="28:29" ht="15.75">
      <c r="AB3288" s="147">
        <v>9512</v>
      </c>
      <c r="AC3288" s="148" t="s">
        <v>2451</v>
      </c>
    </row>
    <row r="3289" spans="28:29" ht="15.75">
      <c r="AB3289" s="147">
        <v>9513</v>
      </c>
      <c r="AC3289" s="148" t="s">
        <v>944</v>
      </c>
    </row>
    <row r="3290" spans="28:29" ht="15.75">
      <c r="AB3290" s="147">
        <v>9514</v>
      </c>
      <c r="AC3290" s="148" t="s">
        <v>1688</v>
      </c>
    </row>
    <row r="3291" spans="28:29" ht="15.75">
      <c r="AB3291" s="147">
        <v>9515</v>
      </c>
      <c r="AC3291" s="148" t="s">
        <v>2519</v>
      </c>
    </row>
    <row r="3292" spans="28:29" ht="15.75">
      <c r="AB3292" s="147">
        <v>9516</v>
      </c>
      <c r="AC3292" s="148" t="s">
        <v>3486</v>
      </c>
    </row>
    <row r="3293" spans="28:29" ht="15.75">
      <c r="AB3293" s="147">
        <v>9517</v>
      </c>
      <c r="AC3293" s="148" t="s">
        <v>1677</v>
      </c>
    </row>
    <row r="3294" spans="28:29" ht="15.75">
      <c r="AB3294" s="147">
        <v>9521</v>
      </c>
      <c r="AC3294" s="148" t="s">
        <v>1678</v>
      </c>
    </row>
    <row r="3295" spans="28:29" ht="15.75">
      <c r="AB3295" s="147">
        <v>9522</v>
      </c>
      <c r="AC3295" s="148" t="s">
        <v>1674</v>
      </c>
    </row>
    <row r="3296" spans="28:29" ht="15.75">
      <c r="AB3296" s="147">
        <v>9523</v>
      </c>
      <c r="AC3296" s="148" t="s">
        <v>3035</v>
      </c>
    </row>
    <row r="3297" spans="28:29" ht="15.75">
      <c r="AB3297" s="147">
        <v>9531</v>
      </c>
      <c r="AC3297" s="148" t="s">
        <v>2103</v>
      </c>
    </row>
    <row r="3298" spans="28:29" ht="15.75">
      <c r="AB3298" s="147">
        <v>9532</v>
      </c>
      <c r="AC3298" s="148" t="s">
        <v>1917</v>
      </c>
    </row>
    <row r="3299" spans="28:29" ht="15.75">
      <c r="AB3299" s="147">
        <v>9533</v>
      </c>
      <c r="AC3299" s="148" t="s">
        <v>2339</v>
      </c>
    </row>
    <row r="3300" spans="28:29" ht="15.75">
      <c r="AB3300" s="147">
        <v>9534</v>
      </c>
      <c r="AC3300" s="148" t="s">
        <v>2041</v>
      </c>
    </row>
    <row r="3301" spans="28:29" ht="15.75">
      <c r="AB3301" s="147">
        <v>9534</v>
      </c>
      <c r="AC3301" s="148" t="s">
        <v>3466</v>
      </c>
    </row>
    <row r="3302" spans="28:29" ht="15.75">
      <c r="AB3302" s="147">
        <v>9541</v>
      </c>
      <c r="AC3302" s="147" t="s">
        <v>834</v>
      </c>
    </row>
    <row r="3303" spans="28:29" ht="15.75">
      <c r="AB3303" s="147">
        <v>9542</v>
      </c>
      <c r="AC3303" s="148" t="s">
        <v>724</v>
      </c>
    </row>
    <row r="3304" spans="28:29" ht="15.75">
      <c r="AB3304" s="147">
        <v>9542</v>
      </c>
      <c r="AC3304" s="148" t="s">
        <v>2326</v>
      </c>
    </row>
    <row r="3305" spans="28:29" ht="15.75">
      <c r="AB3305" s="147">
        <v>9544</v>
      </c>
      <c r="AC3305" s="148" t="s">
        <v>1676</v>
      </c>
    </row>
    <row r="3306" spans="28:29" ht="15.75">
      <c r="AB3306" s="147">
        <v>9545</v>
      </c>
      <c r="AC3306" s="148" t="s">
        <v>1545</v>
      </c>
    </row>
    <row r="3307" spans="28:29" ht="15.75">
      <c r="AB3307" s="147">
        <v>9547</v>
      </c>
      <c r="AC3307" s="148" t="s">
        <v>1624</v>
      </c>
    </row>
    <row r="3308" spans="28:29" ht="15.75">
      <c r="AB3308" s="147">
        <v>9548</v>
      </c>
      <c r="AC3308" s="148" t="s">
        <v>2324</v>
      </c>
    </row>
    <row r="3309" spans="28:29" ht="15.75">
      <c r="AB3309" s="147">
        <v>9549</v>
      </c>
      <c r="AC3309" s="148" t="s">
        <v>1665</v>
      </c>
    </row>
    <row r="3310" spans="28:29" ht="15.75">
      <c r="AB3310" s="147">
        <v>9551</v>
      </c>
      <c r="AC3310" s="148" t="s">
        <v>2105</v>
      </c>
    </row>
    <row r="3311" spans="28:29" ht="15.75">
      <c r="AB3311" s="147">
        <v>9552</v>
      </c>
      <c r="AC3311" s="148" t="s">
        <v>3406</v>
      </c>
    </row>
    <row r="3312" spans="28:29" ht="15.75">
      <c r="AB3312" s="147">
        <v>9553</v>
      </c>
      <c r="AC3312" s="148" t="s">
        <v>1859</v>
      </c>
    </row>
    <row r="3313" spans="28:29" ht="15.75">
      <c r="AB3313" s="147">
        <v>9553</v>
      </c>
      <c r="AC3313" s="148" t="s">
        <v>1673</v>
      </c>
    </row>
    <row r="3314" spans="28:29" ht="15.75">
      <c r="AB3314" s="147">
        <v>9554</v>
      </c>
      <c r="AC3314" s="148" t="s">
        <v>1095</v>
      </c>
    </row>
    <row r="3315" spans="28:29" ht="15.75">
      <c r="AB3315" s="147">
        <v>9554</v>
      </c>
      <c r="AC3315" s="148" t="s">
        <v>768</v>
      </c>
    </row>
    <row r="3316" spans="28:29" ht="15.75">
      <c r="AB3316" s="147">
        <v>9555</v>
      </c>
      <c r="AC3316" s="148" t="s">
        <v>1798</v>
      </c>
    </row>
    <row r="3317" spans="28:29" ht="15.75">
      <c r="AB3317" s="147">
        <v>9556</v>
      </c>
      <c r="AC3317" s="148" t="s">
        <v>1040</v>
      </c>
    </row>
    <row r="3318" spans="28:29" ht="15.75">
      <c r="AB3318" s="147">
        <v>9561</v>
      </c>
      <c r="AC3318" s="148" t="s">
        <v>2283</v>
      </c>
    </row>
    <row r="3319" spans="28:29" ht="15.75">
      <c r="AB3319" s="147">
        <v>9561</v>
      </c>
      <c r="AC3319" s="148" t="s">
        <v>3255</v>
      </c>
    </row>
    <row r="3320" spans="28:29" ht="15.75">
      <c r="AB3320" s="147">
        <v>9600</v>
      </c>
      <c r="AC3320" s="148" t="s">
        <v>2799</v>
      </c>
    </row>
    <row r="3321" spans="28:29" ht="15.75">
      <c r="AB3321" s="147">
        <v>9608</v>
      </c>
      <c r="AC3321" s="147" t="s">
        <v>2799</v>
      </c>
    </row>
    <row r="3322" spans="28:29" ht="15.75">
      <c r="AB3322" s="147">
        <v>9609</v>
      </c>
      <c r="AC3322" s="147" t="s">
        <v>2799</v>
      </c>
    </row>
    <row r="3323" spans="28:29" ht="15.75">
      <c r="AB3323" s="147">
        <v>9611</v>
      </c>
      <c r="AC3323" s="148" t="s">
        <v>887</v>
      </c>
    </row>
    <row r="3324" spans="28:29" ht="15.75">
      <c r="AB3324" s="147">
        <v>9612</v>
      </c>
      <c r="AC3324" s="148" t="s">
        <v>791</v>
      </c>
    </row>
    <row r="3325" spans="28:29" ht="15.75">
      <c r="AB3325" s="147">
        <v>9612</v>
      </c>
      <c r="AC3325" s="148" t="s">
        <v>2614</v>
      </c>
    </row>
    <row r="3326" spans="28:29" ht="15.75">
      <c r="AB3326" s="147">
        <v>9621</v>
      </c>
      <c r="AC3326" s="148" t="s">
        <v>2464</v>
      </c>
    </row>
    <row r="3327" spans="28:29" ht="15.75">
      <c r="AB3327" s="147">
        <v>9622</v>
      </c>
      <c r="AC3327" s="148" t="s">
        <v>2985</v>
      </c>
    </row>
    <row r="3328" spans="28:29" ht="15.75">
      <c r="AB3328" s="147">
        <v>9623</v>
      </c>
      <c r="AC3328" s="148" t="s">
        <v>2709</v>
      </c>
    </row>
    <row r="3329" spans="28:29" ht="15.75">
      <c r="AB3329" s="147">
        <v>9624</v>
      </c>
      <c r="AC3329" s="148" t="s">
        <v>836</v>
      </c>
    </row>
    <row r="3330" spans="28:29" ht="15.75">
      <c r="AB3330" s="147">
        <v>9625</v>
      </c>
      <c r="AC3330" s="148" t="s">
        <v>787</v>
      </c>
    </row>
    <row r="3331" spans="28:29" ht="15.75">
      <c r="AB3331" s="147">
        <v>9625</v>
      </c>
      <c r="AC3331" s="148" t="s">
        <v>1293</v>
      </c>
    </row>
    <row r="3332" spans="28:29" ht="15.75">
      <c r="AB3332" s="147">
        <v>9631</v>
      </c>
      <c r="AC3332" s="148" t="s">
        <v>1399</v>
      </c>
    </row>
    <row r="3333" spans="28:29" ht="15.75">
      <c r="AB3333" s="147">
        <v>9632</v>
      </c>
      <c r="AC3333" s="148" t="s">
        <v>2764</v>
      </c>
    </row>
    <row r="3334" spans="28:29" ht="15.75">
      <c r="AB3334" s="147">
        <v>9633</v>
      </c>
      <c r="AC3334" s="148" t="s">
        <v>2822</v>
      </c>
    </row>
    <row r="3335" spans="28:29" ht="15.75">
      <c r="AB3335" s="147">
        <v>9634</v>
      </c>
      <c r="AC3335" s="148" t="s">
        <v>1971</v>
      </c>
    </row>
    <row r="3336" spans="28:29" ht="15.75">
      <c r="AB3336" s="147">
        <v>9634</v>
      </c>
      <c r="AC3336" s="148" t="s">
        <v>1501</v>
      </c>
    </row>
    <row r="3337" spans="28:29" ht="15.75">
      <c r="AB3337" s="147">
        <v>9635</v>
      </c>
      <c r="AC3337" s="148" t="s">
        <v>3564</v>
      </c>
    </row>
    <row r="3338" spans="28:29" ht="15.75">
      <c r="AB3338" s="147">
        <v>9636</v>
      </c>
      <c r="AC3338" s="148" t="s">
        <v>2620</v>
      </c>
    </row>
    <row r="3339" spans="28:29" ht="15.75">
      <c r="AB3339" s="147">
        <v>9641</v>
      </c>
      <c r="AC3339" s="148" t="s">
        <v>2665</v>
      </c>
    </row>
    <row r="3340" spans="28:29" ht="15.75">
      <c r="AB3340" s="147">
        <v>9643</v>
      </c>
      <c r="AC3340" s="148" t="s">
        <v>1539</v>
      </c>
    </row>
    <row r="3341" spans="28:29" ht="15.75">
      <c r="AB3341" s="147">
        <v>9651</v>
      </c>
      <c r="AC3341" s="148" t="s">
        <v>3340</v>
      </c>
    </row>
    <row r="3342" spans="28:29" ht="15.75">
      <c r="AB3342" s="147">
        <v>9652</v>
      </c>
      <c r="AC3342" s="148" t="s">
        <v>2347</v>
      </c>
    </row>
    <row r="3343" spans="28:29" ht="15.75">
      <c r="AB3343" s="147">
        <v>9653</v>
      </c>
      <c r="AC3343" s="148" t="s">
        <v>2707</v>
      </c>
    </row>
    <row r="3344" spans="28:29" ht="15.75">
      <c r="AB3344" s="147">
        <v>9654</v>
      </c>
      <c r="AC3344" s="148" t="s">
        <v>856</v>
      </c>
    </row>
    <row r="3345" spans="28:29" ht="15.75">
      <c r="AB3345" s="147">
        <v>9661</v>
      </c>
      <c r="AC3345" s="148" t="s">
        <v>3410</v>
      </c>
    </row>
    <row r="3346" spans="28:29" ht="15.75">
      <c r="AB3346" s="147">
        <v>9662</v>
      </c>
      <c r="AC3346" s="148" t="s">
        <v>3264</v>
      </c>
    </row>
    <row r="3347" spans="28:29" ht="15.75">
      <c r="AB3347" s="147">
        <v>9662</v>
      </c>
      <c r="AC3347" s="148" t="s">
        <v>2104</v>
      </c>
    </row>
    <row r="3348" spans="28:29" ht="15.75">
      <c r="AB3348" s="147">
        <v>9663</v>
      </c>
      <c r="AC3348" s="148" t="s">
        <v>2328</v>
      </c>
    </row>
    <row r="3349" spans="28:29" ht="15.75">
      <c r="AB3349" s="147">
        <v>9664</v>
      </c>
      <c r="AC3349" s="148" t="s">
        <v>2231</v>
      </c>
    </row>
    <row r="3350" spans="28:29" ht="15.75">
      <c r="AB3350" s="147">
        <v>9665</v>
      </c>
      <c r="AC3350" s="148" t="s">
        <v>3371</v>
      </c>
    </row>
    <row r="3351" spans="28:29" ht="15.75">
      <c r="AB3351" s="147">
        <v>9671</v>
      </c>
      <c r="AC3351" s="148" t="s">
        <v>2829</v>
      </c>
    </row>
    <row r="3352" spans="28:29" ht="15.75">
      <c r="AB3352" s="147">
        <v>9672</v>
      </c>
      <c r="AC3352" s="148" t="s">
        <v>1273</v>
      </c>
    </row>
    <row r="3353" spans="28:29" ht="15.75">
      <c r="AB3353" s="147">
        <v>9673</v>
      </c>
      <c r="AC3353" s="148" t="s">
        <v>1587</v>
      </c>
    </row>
    <row r="3354" spans="28:29" ht="15.75">
      <c r="AB3354" s="147">
        <v>9674</v>
      </c>
      <c r="AC3354" s="148" t="s">
        <v>3411</v>
      </c>
    </row>
    <row r="3355" spans="28:29" ht="15.75">
      <c r="AB3355" s="147">
        <v>9675</v>
      </c>
      <c r="AC3355" s="148" t="s">
        <v>792</v>
      </c>
    </row>
    <row r="3356" spans="28:29" ht="15.75">
      <c r="AB3356" s="147">
        <v>9676</v>
      </c>
      <c r="AC3356" s="148" t="s">
        <v>1480</v>
      </c>
    </row>
    <row r="3357" spans="28:29" ht="15.75">
      <c r="AB3357" s="147">
        <v>9681</v>
      </c>
      <c r="AC3357" s="148" t="s">
        <v>2886</v>
      </c>
    </row>
    <row r="3358" spans="28:29" ht="15.75">
      <c r="AB3358" s="147">
        <v>9682</v>
      </c>
      <c r="AC3358" s="148" t="s">
        <v>2407</v>
      </c>
    </row>
    <row r="3359" spans="28:29" ht="15.75">
      <c r="AB3359" s="147">
        <v>9683</v>
      </c>
      <c r="AC3359" s="148" t="s">
        <v>663</v>
      </c>
    </row>
    <row r="3360" spans="28:29" ht="15.75">
      <c r="AB3360" s="147">
        <v>9684</v>
      </c>
      <c r="AC3360" s="148" t="s">
        <v>1088</v>
      </c>
    </row>
    <row r="3361" spans="28:29" ht="15.75">
      <c r="AB3361" s="147">
        <v>9685</v>
      </c>
      <c r="AC3361" s="148" t="s">
        <v>2989</v>
      </c>
    </row>
    <row r="3362" spans="28:29" ht="15.75">
      <c r="AB3362" s="147">
        <v>9700</v>
      </c>
      <c r="AC3362" s="148" t="s">
        <v>3064</v>
      </c>
    </row>
    <row r="3363" spans="28:29" ht="15.75">
      <c r="AB3363" s="147">
        <v>9707</v>
      </c>
      <c r="AC3363" s="148" t="s">
        <v>3064</v>
      </c>
    </row>
    <row r="3364" spans="28:29" ht="15.75">
      <c r="AB3364" s="147">
        <v>9719</v>
      </c>
      <c r="AC3364" s="147" t="s">
        <v>3064</v>
      </c>
    </row>
    <row r="3365" spans="28:29" ht="15.75">
      <c r="AB3365" s="147">
        <v>9721</v>
      </c>
      <c r="AC3365" s="148" t="s">
        <v>1272</v>
      </c>
    </row>
    <row r="3366" spans="28:29" ht="15.75">
      <c r="AB3366" s="147">
        <v>9722</v>
      </c>
      <c r="AC3366" s="148" t="s">
        <v>2561</v>
      </c>
    </row>
    <row r="3367" spans="28:29" ht="15.75">
      <c r="AB3367" s="147">
        <v>9723</v>
      </c>
      <c r="AC3367" s="148" t="s">
        <v>1327</v>
      </c>
    </row>
    <row r="3368" spans="28:29" ht="15.75">
      <c r="AB3368" s="147">
        <v>9724</v>
      </c>
      <c r="AC3368" s="148" t="s">
        <v>1988</v>
      </c>
    </row>
    <row r="3369" spans="28:29" ht="15.75">
      <c r="AB3369" s="147">
        <v>9725</v>
      </c>
      <c r="AC3369" s="148" t="s">
        <v>1884</v>
      </c>
    </row>
    <row r="3370" spans="28:29" ht="15.75">
      <c r="AB3370" s="147">
        <v>9725</v>
      </c>
      <c r="AC3370" s="148" t="s">
        <v>828</v>
      </c>
    </row>
    <row r="3371" spans="28:29" ht="15.75">
      <c r="AB3371" s="147">
        <v>9725</v>
      </c>
      <c r="AC3371" s="148" t="s">
        <v>1882</v>
      </c>
    </row>
    <row r="3372" spans="28:29" ht="15.75">
      <c r="AB3372" s="147">
        <v>9726</v>
      </c>
      <c r="AC3372" s="148" t="s">
        <v>3432</v>
      </c>
    </row>
    <row r="3373" spans="28:29" ht="15.75">
      <c r="AB3373" s="147">
        <v>9727</v>
      </c>
      <c r="AC3373" s="148" t="s">
        <v>785</v>
      </c>
    </row>
    <row r="3374" spans="28:29" ht="15.75">
      <c r="AB3374" s="147">
        <v>9730</v>
      </c>
      <c r="AC3374" s="148" t="s">
        <v>1881</v>
      </c>
    </row>
    <row r="3375" spans="28:29" ht="15.75">
      <c r="AB3375" s="147">
        <v>9733</v>
      </c>
      <c r="AC3375" s="148" t="s">
        <v>1477</v>
      </c>
    </row>
    <row r="3376" spans="28:29" ht="15.75">
      <c r="AB3376" s="147">
        <v>9733</v>
      </c>
      <c r="AC3376" s="148" t="s">
        <v>1815</v>
      </c>
    </row>
    <row r="3377" spans="28:29" ht="15.75">
      <c r="AB3377" s="147">
        <v>9733</v>
      </c>
      <c r="AC3377" s="148" t="s">
        <v>2429</v>
      </c>
    </row>
    <row r="3378" spans="28:29" ht="15.75">
      <c r="AB3378" s="147">
        <v>9734</v>
      </c>
      <c r="AC3378" s="148" t="s">
        <v>2562</v>
      </c>
    </row>
    <row r="3379" spans="28:29" ht="15.75">
      <c r="AB3379" s="147">
        <v>9735</v>
      </c>
      <c r="AC3379" s="148" t="s">
        <v>891</v>
      </c>
    </row>
    <row r="3380" spans="28:29" ht="15.75">
      <c r="AB3380" s="147">
        <v>9736</v>
      </c>
      <c r="AC3380" s="148" t="s">
        <v>3268</v>
      </c>
    </row>
    <row r="3381" spans="28:29" ht="15.75">
      <c r="AB3381" s="147">
        <v>9737</v>
      </c>
      <c r="AC3381" s="148" t="s">
        <v>815</v>
      </c>
    </row>
    <row r="3382" spans="28:29" ht="15.75">
      <c r="AB3382" s="147">
        <v>9738</v>
      </c>
      <c r="AC3382" s="148" t="s">
        <v>3289</v>
      </c>
    </row>
    <row r="3383" spans="28:29" ht="15.75">
      <c r="AB3383" s="147">
        <v>9739</v>
      </c>
      <c r="AC3383" s="148" t="s">
        <v>2316</v>
      </c>
    </row>
    <row r="3384" spans="28:29" ht="15.75">
      <c r="AB3384" s="147">
        <v>9739</v>
      </c>
      <c r="AC3384" s="148" t="s">
        <v>1883</v>
      </c>
    </row>
    <row r="3385" spans="28:29" ht="15.75">
      <c r="AB3385" s="147">
        <v>9739</v>
      </c>
      <c r="AC3385" s="148" t="s">
        <v>2633</v>
      </c>
    </row>
    <row r="3386" spans="28:29" ht="15.75">
      <c r="AB3386" s="147">
        <v>9740</v>
      </c>
      <c r="AC3386" s="147" t="s">
        <v>815</v>
      </c>
    </row>
    <row r="3387" spans="28:29" ht="15.75">
      <c r="AB3387" s="147">
        <v>9741</v>
      </c>
      <c r="AC3387" s="148" t="s">
        <v>3416</v>
      </c>
    </row>
    <row r="3388" spans="28:29" ht="15.75">
      <c r="AB3388" s="147">
        <v>9742</v>
      </c>
      <c r="AC3388" s="148" t="s">
        <v>2767</v>
      </c>
    </row>
    <row r="3389" spans="28:29" ht="15.75">
      <c r="AB3389" s="147">
        <v>9743</v>
      </c>
      <c r="AC3389" s="148" t="s">
        <v>2888</v>
      </c>
    </row>
    <row r="3390" spans="28:29" ht="15.75">
      <c r="AB3390" s="147">
        <v>9744</v>
      </c>
      <c r="AC3390" s="148" t="s">
        <v>3408</v>
      </c>
    </row>
    <row r="3391" spans="28:29" ht="15.75">
      <c r="AB3391" s="147">
        <v>9745</v>
      </c>
      <c r="AC3391" s="148" t="s">
        <v>2108</v>
      </c>
    </row>
    <row r="3392" spans="28:29" ht="15.75">
      <c r="AB3392" s="147">
        <v>9746</v>
      </c>
      <c r="AC3392" s="148" t="s">
        <v>188</v>
      </c>
    </row>
    <row r="3393" spans="28:29" ht="15.75">
      <c r="AB3393" s="147">
        <v>9747</v>
      </c>
      <c r="AC3393" s="148" t="s">
        <v>3422</v>
      </c>
    </row>
    <row r="3394" spans="28:29" ht="15.75">
      <c r="AB3394" s="147">
        <v>9748</v>
      </c>
      <c r="AC3394" s="148" t="s">
        <v>3423</v>
      </c>
    </row>
    <row r="3395" spans="28:29" ht="15.75">
      <c r="AB3395" s="147">
        <v>9749</v>
      </c>
      <c r="AC3395" s="148" t="s">
        <v>2314</v>
      </c>
    </row>
    <row r="3396" spans="28:29" ht="15.75">
      <c r="AB3396" s="147">
        <v>9751</v>
      </c>
      <c r="AC3396" s="148" t="s">
        <v>3438</v>
      </c>
    </row>
    <row r="3397" spans="28:29" ht="15.75">
      <c r="AB3397" s="147">
        <v>9752</v>
      </c>
      <c r="AC3397" s="148" t="s">
        <v>784</v>
      </c>
    </row>
    <row r="3398" spans="28:29" ht="15.75">
      <c r="AB3398" s="147">
        <v>9752</v>
      </c>
      <c r="AC3398" s="148" t="s">
        <v>1685</v>
      </c>
    </row>
    <row r="3399" spans="28:29" ht="15.75">
      <c r="AB3399" s="147">
        <v>9754</v>
      </c>
      <c r="AC3399" s="148" t="s">
        <v>2543</v>
      </c>
    </row>
    <row r="3400" spans="28:29" ht="15.75">
      <c r="AB3400" s="147">
        <v>9754</v>
      </c>
      <c r="AC3400" s="148" t="s">
        <v>2089</v>
      </c>
    </row>
    <row r="3401" spans="28:29" ht="15.75">
      <c r="AB3401" s="147">
        <v>9756</v>
      </c>
      <c r="AC3401" s="148" t="s">
        <v>1499</v>
      </c>
    </row>
    <row r="3402" spans="28:29" ht="15.75">
      <c r="AB3402" s="147">
        <v>9757</v>
      </c>
      <c r="AC3402" s="148" t="s">
        <v>2091</v>
      </c>
    </row>
    <row r="3403" spans="28:29" ht="15.75">
      <c r="AB3403" s="147">
        <v>9761</v>
      </c>
      <c r="AC3403" s="148" t="s">
        <v>3118</v>
      </c>
    </row>
    <row r="3404" spans="28:29" ht="15.75">
      <c r="AB3404" s="147">
        <v>9762</v>
      </c>
      <c r="AC3404" s="148" t="s">
        <v>3109</v>
      </c>
    </row>
    <row r="3405" spans="28:29" ht="15.75">
      <c r="AB3405" s="147">
        <v>9763</v>
      </c>
      <c r="AC3405" s="148" t="s">
        <v>3420</v>
      </c>
    </row>
    <row r="3406" spans="28:29" ht="15.75">
      <c r="AB3406" s="147">
        <v>9764</v>
      </c>
      <c r="AC3406" s="148" t="s">
        <v>881</v>
      </c>
    </row>
    <row r="3407" spans="28:29" ht="15.75">
      <c r="AB3407" s="147">
        <v>9766</v>
      </c>
      <c r="AC3407" s="148" t="s">
        <v>2739</v>
      </c>
    </row>
    <row r="3408" spans="28:29" ht="15.75">
      <c r="AB3408" s="147">
        <v>9766</v>
      </c>
      <c r="AC3408" s="148" t="s">
        <v>2672</v>
      </c>
    </row>
    <row r="3409" spans="28:29" ht="15.75">
      <c r="AB3409" s="147">
        <v>9766</v>
      </c>
      <c r="AC3409" s="148" t="s">
        <v>3568</v>
      </c>
    </row>
    <row r="3410" spans="28:29" ht="15.75">
      <c r="AB3410" s="147">
        <v>9771</v>
      </c>
      <c r="AC3410" s="148" t="s">
        <v>615</v>
      </c>
    </row>
    <row r="3411" spans="28:29" ht="15.75">
      <c r="AB3411" s="147">
        <v>9772</v>
      </c>
      <c r="AC3411" s="148" t="s">
        <v>1808</v>
      </c>
    </row>
    <row r="3412" spans="28:29" ht="15.75">
      <c r="AB3412" s="147">
        <v>9773</v>
      </c>
      <c r="AC3412" s="148" t="s">
        <v>2881</v>
      </c>
    </row>
    <row r="3413" spans="28:29" ht="15.75">
      <c r="AB3413" s="147">
        <v>9774</v>
      </c>
      <c r="AC3413" s="148" t="s">
        <v>2878</v>
      </c>
    </row>
    <row r="3414" spans="28:29" ht="15.75">
      <c r="AB3414" s="147">
        <v>9774</v>
      </c>
      <c r="AC3414" s="148" t="s">
        <v>1314</v>
      </c>
    </row>
    <row r="3415" spans="28:29" ht="15.75">
      <c r="AB3415" s="147">
        <v>9774</v>
      </c>
      <c r="AC3415" s="148" t="s">
        <v>2879</v>
      </c>
    </row>
    <row r="3416" spans="28:29" ht="15.75">
      <c r="AB3416" s="147">
        <v>9775</v>
      </c>
      <c r="AC3416" s="148" t="s">
        <v>2327</v>
      </c>
    </row>
    <row r="3417" spans="28:29" ht="15.75">
      <c r="AB3417" s="147">
        <v>9776</v>
      </c>
      <c r="AC3417" s="148" t="s">
        <v>2657</v>
      </c>
    </row>
    <row r="3418" spans="28:29" ht="15.75">
      <c r="AB3418" s="147">
        <v>9777</v>
      </c>
      <c r="AC3418" s="148" t="s">
        <v>2662</v>
      </c>
    </row>
    <row r="3419" spans="28:29" ht="15.75">
      <c r="AB3419" s="147">
        <v>9781</v>
      </c>
      <c r="AC3419" s="148" t="s">
        <v>1096</v>
      </c>
    </row>
    <row r="3420" spans="28:29" ht="15.75">
      <c r="AB3420" s="147">
        <v>9782</v>
      </c>
      <c r="AC3420" s="148" t="s">
        <v>2334</v>
      </c>
    </row>
    <row r="3421" spans="28:29" ht="15.75">
      <c r="AB3421" s="147">
        <v>9783</v>
      </c>
      <c r="AC3421" s="148" t="s">
        <v>1099</v>
      </c>
    </row>
    <row r="3422" spans="28:29" ht="15.75">
      <c r="AB3422" s="147">
        <v>9784</v>
      </c>
      <c r="AC3422" s="148" t="s">
        <v>2679</v>
      </c>
    </row>
    <row r="3423" spans="28:29" ht="15.75">
      <c r="AB3423" s="147">
        <v>9784</v>
      </c>
      <c r="AC3423" s="148" t="s">
        <v>1383</v>
      </c>
    </row>
    <row r="3424" spans="28:29" ht="15.75">
      <c r="AB3424" s="147">
        <v>9784</v>
      </c>
      <c r="AC3424" s="148" t="s">
        <v>2256</v>
      </c>
    </row>
    <row r="3425" spans="28:29" ht="15.75">
      <c r="AB3425" s="147">
        <v>9789</v>
      </c>
      <c r="AC3425" s="148" t="s">
        <v>2806</v>
      </c>
    </row>
    <row r="3426" spans="28:29" ht="15.75">
      <c r="AB3426" s="147">
        <v>9791</v>
      </c>
      <c r="AC3426" s="148" t="s">
        <v>3277</v>
      </c>
    </row>
    <row r="3427" spans="28:29" ht="15.75">
      <c r="AB3427" s="147">
        <v>9791</v>
      </c>
      <c r="AC3427" s="148" t="s">
        <v>1011</v>
      </c>
    </row>
    <row r="3428" spans="28:29" ht="15.75">
      <c r="AB3428" s="147">
        <v>9792</v>
      </c>
      <c r="AC3428" s="148" t="s">
        <v>802</v>
      </c>
    </row>
    <row r="3429" spans="28:29" ht="15.75">
      <c r="AB3429" s="147">
        <v>9793</v>
      </c>
      <c r="AC3429" s="148" t="s">
        <v>2307</v>
      </c>
    </row>
    <row r="3430" spans="28:29" ht="15.75">
      <c r="AB3430" s="147">
        <v>9794</v>
      </c>
      <c r="AC3430" s="148" t="s">
        <v>1164</v>
      </c>
    </row>
    <row r="3431" spans="28:29" ht="15.75">
      <c r="AB3431" s="147">
        <v>9795</v>
      </c>
      <c r="AC3431" s="148" t="s">
        <v>3412</v>
      </c>
    </row>
    <row r="3432" spans="28:29" ht="15.75">
      <c r="AB3432" s="147">
        <v>9796</v>
      </c>
      <c r="AC3432" s="148" t="s">
        <v>2612</v>
      </c>
    </row>
    <row r="3433" spans="28:29" ht="15.75">
      <c r="AB3433" s="147">
        <v>9796</v>
      </c>
      <c r="AC3433" s="148" t="s">
        <v>1476</v>
      </c>
    </row>
    <row r="3434" spans="28:29" ht="15.75">
      <c r="AB3434" s="147">
        <v>9797</v>
      </c>
      <c r="AC3434" s="148" t="s">
        <v>2306</v>
      </c>
    </row>
    <row r="3435" spans="28:29" ht="15.75">
      <c r="AB3435" s="147">
        <v>9798</v>
      </c>
      <c r="AC3435" s="148" t="s">
        <v>1537</v>
      </c>
    </row>
    <row r="3436" spans="28:29" ht="15.75">
      <c r="AB3436" s="147">
        <v>9799</v>
      </c>
      <c r="AC3436" s="148" t="s">
        <v>3025</v>
      </c>
    </row>
    <row r="3437" spans="28:29" ht="15.75">
      <c r="AB3437" s="147">
        <v>9800</v>
      </c>
      <c r="AC3437" s="148" t="s">
        <v>3417</v>
      </c>
    </row>
    <row r="3438" spans="28:29" ht="15.75">
      <c r="AB3438" s="147">
        <v>9811</v>
      </c>
      <c r="AC3438" s="148" t="s">
        <v>421</v>
      </c>
    </row>
    <row r="3439" spans="28:29" ht="15.75">
      <c r="AB3439" s="147">
        <v>9812</v>
      </c>
      <c r="AC3439" s="148" t="s">
        <v>3156</v>
      </c>
    </row>
    <row r="3440" spans="28:29" ht="15.75">
      <c r="AB3440" s="147">
        <v>9813</v>
      </c>
      <c r="AC3440" s="148" t="s">
        <v>1279</v>
      </c>
    </row>
    <row r="3441" spans="28:29" ht="15.75">
      <c r="AB3441" s="147">
        <v>9813</v>
      </c>
      <c r="AC3441" s="148" t="s">
        <v>2780</v>
      </c>
    </row>
    <row r="3442" spans="28:29" ht="15.75">
      <c r="AB3442" s="147">
        <v>9814</v>
      </c>
      <c r="AC3442" s="148" t="s">
        <v>1373</v>
      </c>
    </row>
    <row r="3443" spans="28:29" ht="15.75">
      <c r="AB3443" s="147">
        <v>9821</v>
      </c>
      <c r="AC3443" s="148" t="s">
        <v>1348</v>
      </c>
    </row>
    <row r="3444" spans="28:29" ht="15.75">
      <c r="AB3444" s="147">
        <v>9821</v>
      </c>
      <c r="AC3444" s="148" t="s">
        <v>1405</v>
      </c>
    </row>
    <row r="3445" spans="28:29" ht="15.75">
      <c r="AB3445" s="147">
        <v>9823</v>
      </c>
      <c r="AC3445" s="148" t="s">
        <v>2486</v>
      </c>
    </row>
    <row r="3446" spans="28:29" ht="15.75">
      <c r="AB3446" s="147">
        <v>9824</v>
      </c>
      <c r="AC3446" s="148" t="s">
        <v>2423</v>
      </c>
    </row>
    <row r="3447" spans="28:29" ht="15.75">
      <c r="AB3447" s="147">
        <v>9825</v>
      </c>
      <c r="AC3447" s="148" t="s">
        <v>2453</v>
      </c>
    </row>
    <row r="3448" spans="28:29" ht="15.75">
      <c r="AB3448" s="147">
        <v>9826</v>
      </c>
      <c r="AC3448" s="148" t="s">
        <v>2577</v>
      </c>
    </row>
    <row r="3449" spans="28:29" ht="15.75">
      <c r="AB3449" s="147">
        <v>9831</v>
      </c>
      <c r="AC3449" s="148" t="s">
        <v>684</v>
      </c>
    </row>
    <row r="3450" spans="28:29" ht="15.75">
      <c r="AB3450" s="147">
        <v>9832</v>
      </c>
      <c r="AC3450" s="148" t="s">
        <v>2293</v>
      </c>
    </row>
    <row r="3451" spans="28:29" ht="15.75">
      <c r="AB3451" s="147">
        <v>9833</v>
      </c>
      <c r="AC3451" s="148" t="s">
        <v>877</v>
      </c>
    </row>
    <row r="3452" spans="28:29" ht="15.75">
      <c r="AB3452" s="147">
        <v>9834</v>
      </c>
      <c r="AC3452" s="148" t="s">
        <v>878</v>
      </c>
    </row>
    <row r="3453" spans="28:29" ht="15.75">
      <c r="AB3453" s="147">
        <v>9835</v>
      </c>
      <c r="AC3453" s="148" t="s">
        <v>2147</v>
      </c>
    </row>
    <row r="3454" spans="28:29" ht="15.75">
      <c r="AB3454" s="147">
        <v>9836</v>
      </c>
      <c r="AC3454" s="148" t="s">
        <v>916</v>
      </c>
    </row>
    <row r="3455" spans="28:29" ht="15.75">
      <c r="AB3455" s="147">
        <v>9841</v>
      </c>
      <c r="AC3455" s="148" t="s">
        <v>1596</v>
      </c>
    </row>
    <row r="3456" spans="28:29" ht="15.75">
      <c r="AB3456" s="147">
        <v>9842</v>
      </c>
      <c r="AC3456" s="148" t="s">
        <v>401</v>
      </c>
    </row>
    <row r="3457" spans="28:29" ht="15.75">
      <c r="AB3457" s="147">
        <v>9900</v>
      </c>
      <c r="AC3457" s="148" t="s">
        <v>1869</v>
      </c>
    </row>
    <row r="3458" spans="28:29" ht="15.75">
      <c r="AB3458" s="147">
        <v>9909</v>
      </c>
      <c r="AC3458" s="147" t="s">
        <v>1869</v>
      </c>
    </row>
    <row r="3459" spans="28:29" ht="15.75">
      <c r="AB3459" s="147">
        <v>9909</v>
      </c>
      <c r="AC3459" s="148" t="s">
        <v>2017</v>
      </c>
    </row>
    <row r="3460" spans="28:29" ht="15.75">
      <c r="AB3460" s="147">
        <v>9912</v>
      </c>
      <c r="AC3460" s="148" t="s">
        <v>2165</v>
      </c>
    </row>
    <row r="3461" spans="28:29" ht="15.75">
      <c r="AB3461" s="147">
        <v>9912</v>
      </c>
      <c r="AC3461" s="148" t="s">
        <v>2021</v>
      </c>
    </row>
    <row r="3462" spans="28:29" ht="15.75">
      <c r="AB3462" s="147">
        <v>9913</v>
      </c>
      <c r="AC3462" s="148" t="s">
        <v>2956</v>
      </c>
    </row>
    <row r="3463" spans="28:29" ht="15.75">
      <c r="AB3463" s="147">
        <v>9913</v>
      </c>
      <c r="AC3463" s="148" t="s">
        <v>1021</v>
      </c>
    </row>
    <row r="3464" spans="28:29" ht="15.75">
      <c r="AB3464" s="147">
        <v>9913</v>
      </c>
      <c r="AC3464" s="148" t="s">
        <v>2268</v>
      </c>
    </row>
    <row r="3465" spans="28:29" ht="15.75">
      <c r="AB3465" s="147">
        <v>9914</v>
      </c>
      <c r="AC3465" s="148" t="s">
        <v>1012</v>
      </c>
    </row>
    <row r="3466" spans="28:29" ht="15.75">
      <c r="AB3466" s="147">
        <v>9915</v>
      </c>
      <c r="AC3466" s="148" t="s">
        <v>2199</v>
      </c>
    </row>
    <row r="3467" spans="28:29" ht="15.75">
      <c r="AB3467" s="147">
        <v>9915</v>
      </c>
      <c r="AC3467" s="148" t="s">
        <v>1400</v>
      </c>
    </row>
    <row r="3468" spans="28:29" ht="15.75">
      <c r="AB3468" s="147">
        <v>9915</v>
      </c>
      <c r="AC3468" s="148" t="s">
        <v>1402</v>
      </c>
    </row>
    <row r="3469" spans="28:29" ht="15.75">
      <c r="AB3469" s="147">
        <v>9915</v>
      </c>
      <c r="AC3469" s="148" t="s">
        <v>1646</v>
      </c>
    </row>
    <row r="3470" spans="28:29" ht="15.75">
      <c r="AB3470" s="147">
        <v>9917</v>
      </c>
      <c r="AC3470" s="148" t="s">
        <v>1379</v>
      </c>
    </row>
    <row r="3471" spans="28:29" ht="15.75">
      <c r="AB3471" s="147">
        <v>9917</v>
      </c>
      <c r="AC3471" s="148" t="s">
        <v>963</v>
      </c>
    </row>
    <row r="3472" spans="28:29" ht="15.75">
      <c r="AB3472" s="147">
        <v>9918</v>
      </c>
      <c r="AC3472" s="148" t="s">
        <v>1171</v>
      </c>
    </row>
    <row r="3473" spans="28:29" ht="15.75">
      <c r="AB3473" s="147">
        <v>9919</v>
      </c>
      <c r="AC3473" s="148" t="s">
        <v>850</v>
      </c>
    </row>
    <row r="3474" spans="28:29" ht="15.75">
      <c r="AB3474" s="147">
        <v>9921</v>
      </c>
      <c r="AC3474" s="148" t="s">
        <v>3402</v>
      </c>
    </row>
    <row r="3475" spans="28:29" ht="15.75">
      <c r="AB3475" s="147">
        <v>9922</v>
      </c>
      <c r="AC3475" s="148" t="s">
        <v>2594</v>
      </c>
    </row>
    <row r="3476" spans="28:29" ht="15.75">
      <c r="AB3476" s="147">
        <v>9923</v>
      </c>
      <c r="AC3476" s="148" t="s">
        <v>1682</v>
      </c>
    </row>
    <row r="3477" spans="28:29" ht="15.75">
      <c r="AB3477" s="147">
        <v>9931</v>
      </c>
      <c r="AC3477" s="148" t="s">
        <v>1530</v>
      </c>
    </row>
    <row r="3478" spans="28:29" ht="15.75">
      <c r="AB3478" s="147">
        <v>9931</v>
      </c>
      <c r="AC3478" s="148" t="s">
        <v>1404</v>
      </c>
    </row>
    <row r="3479" spans="28:29" ht="15.75">
      <c r="AB3479" s="147">
        <v>9932</v>
      </c>
      <c r="AC3479" s="148" t="s">
        <v>3475</v>
      </c>
    </row>
    <row r="3480" spans="28:29" ht="15.75">
      <c r="AB3480" s="147">
        <v>9933</v>
      </c>
      <c r="AC3480" s="148" t="s">
        <v>2471</v>
      </c>
    </row>
    <row r="3481" spans="28:29" ht="15.75">
      <c r="AB3481" s="147">
        <v>9934</v>
      </c>
      <c r="AC3481" s="148" t="s">
        <v>1403</v>
      </c>
    </row>
    <row r="3482" spans="28:29" ht="15.75">
      <c r="AB3482" s="147">
        <v>9934</v>
      </c>
      <c r="AC3482" s="148" t="s">
        <v>1168</v>
      </c>
    </row>
    <row r="3483" spans="28:29" ht="15.75">
      <c r="AB3483" s="147">
        <v>9934</v>
      </c>
      <c r="AC3483" s="148" t="s">
        <v>2922</v>
      </c>
    </row>
    <row r="3484" spans="28:29" ht="15.75">
      <c r="AB3484" s="147">
        <v>9935</v>
      </c>
      <c r="AC3484" s="148" t="s">
        <v>3071</v>
      </c>
    </row>
    <row r="3485" spans="28:29" ht="15.75">
      <c r="AB3485" s="147">
        <v>9936</v>
      </c>
      <c r="AC3485" s="148" t="s">
        <v>1794</v>
      </c>
    </row>
    <row r="3486" spans="28:29" ht="15.75">
      <c r="AB3486" s="147">
        <v>9937</v>
      </c>
      <c r="AC3486" s="148" t="s">
        <v>2508</v>
      </c>
    </row>
    <row r="3487" spans="28:29" ht="15.75">
      <c r="AB3487" s="147">
        <v>9938</v>
      </c>
      <c r="AC3487" s="148" t="s">
        <v>2277</v>
      </c>
    </row>
    <row r="3488" spans="28:29" ht="15.75">
      <c r="AB3488" s="147">
        <v>9938</v>
      </c>
      <c r="AC3488" s="148" t="s">
        <v>2963</v>
      </c>
    </row>
    <row r="3489" spans="28:29" ht="15.75">
      <c r="AB3489" s="147">
        <v>9941</v>
      </c>
      <c r="AC3489" s="148" t="s">
        <v>2472</v>
      </c>
    </row>
    <row r="3490" spans="28:29" ht="15.75">
      <c r="AB3490" s="147">
        <v>9941</v>
      </c>
      <c r="AC3490" s="148" t="s">
        <v>1521</v>
      </c>
    </row>
    <row r="3491" spans="28:29" ht="15.75">
      <c r="AB3491" s="147">
        <v>9942</v>
      </c>
      <c r="AC3491" s="148" t="s">
        <v>2927</v>
      </c>
    </row>
    <row r="3492" spans="28:29" ht="15.75">
      <c r="AB3492" s="147">
        <v>9943</v>
      </c>
      <c r="AC3492" s="148" t="s">
        <v>1840</v>
      </c>
    </row>
    <row r="3493" spans="28:29" ht="15.75">
      <c r="AB3493" s="147">
        <v>9944</v>
      </c>
      <c r="AC3493" s="148" t="s">
        <v>529</v>
      </c>
    </row>
    <row r="3494" spans="28:29" ht="15.75">
      <c r="AB3494" s="147">
        <v>9944</v>
      </c>
      <c r="AC3494" s="148" t="s">
        <v>1702</v>
      </c>
    </row>
    <row r="3495" spans="28:29" ht="15.75">
      <c r="AB3495" s="147">
        <v>9945</v>
      </c>
      <c r="AC3495" s="148" t="s">
        <v>1689</v>
      </c>
    </row>
    <row r="3496" spans="28:29" ht="15.75">
      <c r="AB3496" s="147">
        <v>9946</v>
      </c>
      <c r="AC3496" s="148" t="s">
        <v>2025</v>
      </c>
    </row>
    <row r="3497" spans="28:29" ht="15.75">
      <c r="AB3497" s="147">
        <v>9946</v>
      </c>
      <c r="AC3497" s="148" t="s">
        <v>3433</v>
      </c>
    </row>
    <row r="3498" spans="28:29" ht="15.75">
      <c r="AB3498" s="147">
        <v>9951</v>
      </c>
      <c r="AC3498" s="148" t="s">
        <v>2696</v>
      </c>
    </row>
    <row r="3499" spans="28:29" ht="15.75">
      <c r="AB3499" s="147">
        <v>9952</v>
      </c>
      <c r="AC3499" s="148" t="s">
        <v>1259</v>
      </c>
    </row>
    <row r="3500" spans="28:29" ht="15.75">
      <c r="AB3500" s="147">
        <v>9953</v>
      </c>
      <c r="AC3500" s="148" t="s">
        <v>3421</v>
      </c>
    </row>
    <row r="3501" spans="28:29" ht="15.75">
      <c r="AB3501" s="147">
        <v>9953</v>
      </c>
      <c r="AC3501" s="148" t="s">
        <v>2329</v>
      </c>
    </row>
    <row r="3502" spans="28:29" ht="15.75">
      <c r="AB3502" s="147">
        <v>9954</v>
      </c>
      <c r="AC3502" s="148" t="s">
        <v>2735</v>
      </c>
    </row>
    <row r="3503" spans="28:29" ht="15.75">
      <c r="AB3503" s="147">
        <v>9955</v>
      </c>
      <c r="AC3503" s="147" t="s">
        <v>3008</v>
      </c>
    </row>
    <row r="3504" spans="28:29" ht="15.75">
      <c r="AB3504" s="147">
        <v>9961</v>
      </c>
      <c r="AC3504" s="148" t="s">
        <v>2661</v>
      </c>
    </row>
    <row r="3505" spans="28:29" ht="15.75">
      <c r="AB3505" s="147">
        <v>9962</v>
      </c>
      <c r="AC3505" s="148" t="s">
        <v>947</v>
      </c>
    </row>
    <row r="3506" spans="28:29" ht="15.75">
      <c r="AB3506" s="147">
        <v>9962</v>
      </c>
      <c r="AC3506" s="148" t="s">
        <v>2014</v>
      </c>
    </row>
    <row r="3507" spans="28:29" ht="15.75">
      <c r="AB3507" s="147">
        <v>9970</v>
      </c>
      <c r="AC3507" s="148" t="s">
        <v>3008</v>
      </c>
    </row>
    <row r="3508" spans="28:29" ht="15.75">
      <c r="AB3508" s="147">
        <v>9981</v>
      </c>
      <c r="AC3508" s="147" t="s">
        <v>3008</v>
      </c>
    </row>
    <row r="3509" spans="28:29" ht="15.75">
      <c r="AB3509" s="147">
        <v>9982</v>
      </c>
      <c r="AC3509" s="148" t="s">
        <v>435</v>
      </c>
    </row>
    <row r="3510" spans="28:29" ht="15.75">
      <c r="AB3510" s="147">
        <v>9982</v>
      </c>
      <c r="AC3510" s="148" t="s">
        <v>1720</v>
      </c>
    </row>
    <row r="3511" spans="28:29" ht="15.75">
      <c r="AB3511" s="147">
        <v>9982</v>
      </c>
      <c r="AC3511" s="148" t="s">
        <v>2439</v>
      </c>
    </row>
    <row r="3512" spans="28:29" ht="15.75">
      <c r="AB3512" s="147">
        <v>9983</v>
      </c>
      <c r="AC3512" s="148" t="s">
        <v>389</v>
      </c>
    </row>
    <row r="3513" spans="28:29" ht="15.75">
      <c r="AB3513" s="147">
        <v>9983</v>
      </c>
      <c r="AC3513" s="148" t="s">
        <v>2925</v>
      </c>
    </row>
    <row r="3514" spans="28:29" ht="15.75">
      <c r="AB3514" s="147">
        <v>9985</v>
      </c>
      <c r="AC3514" s="148" t="s">
        <v>1185</v>
      </c>
    </row>
    <row r="3515" spans="28:29" ht="15.75">
      <c r="AB3515" s="139"/>
      <c r="AC3515" s="137"/>
    </row>
    <row r="3516" spans="28:29" ht="15.75">
      <c r="AB3516" s="139"/>
      <c r="AC3516" s="137"/>
    </row>
    <row r="3517" spans="28:29" ht="15.75">
      <c r="AB3517" s="139"/>
      <c r="AC3517" s="137"/>
    </row>
    <row r="3518" spans="28:29" ht="15.75">
      <c r="AB3518" s="139"/>
      <c r="AC3518" s="137"/>
    </row>
    <row r="3519" spans="28:29" ht="15.75">
      <c r="AB3519" s="139"/>
      <c r="AC3519" s="137"/>
    </row>
    <row r="3520" spans="28:29" ht="15.75">
      <c r="AB3520" s="139"/>
      <c r="AC3520" s="137"/>
    </row>
    <row r="3521" spans="28:28" ht="15.75">
      <c r="AB3521" s="139"/>
    </row>
    <row r="3522" spans="28:28" ht="15.75">
      <c r="AB3522" s="139"/>
    </row>
    <row r="3523" spans="28:28" ht="15.75">
      <c r="AB3523" s="139"/>
    </row>
    <row r="3524" spans="28:28" ht="15.75">
      <c r="AB3524" s="139"/>
    </row>
    <row r="3525" spans="28:28" ht="15.75">
      <c r="AB3525" s="139"/>
    </row>
    <row r="3526" spans="28:28" ht="15.75">
      <c r="AB3526" s="139"/>
    </row>
    <row r="3527" spans="28:28" ht="15.75">
      <c r="AB3527" s="139"/>
    </row>
    <row r="3528" spans="28:28" ht="15.75">
      <c r="AB3528" s="139"/>
    </row>
    <row r="3529" spans="28:28" ht="15.75">
      <c r="AB3529" s="139"/>
    </row>
    <row r="3530" spans="28:28" ht="15.75">
      <c r="AB3530" s="139"/>
    </row>
    <row r="3531" spans="28:28" ht="15.75">
      <c r="AB3531" s="139"/>
    </row>
    <row r="3532" spans="28:28" ht="15.75">
      <c r="AB3532" s="139"/>
    </row>
    <row r="3533" spans="28:28" ht="15.75">
      <c r="AB3533" s="139"/>
    </row>
    <row r="3534" spans="28:28" ht="15.75">
      <c r="AB3534" s="139"/>
    </row>
    <row r="3535" spans="28:28" ht="15.75">
      <c r="AB3535" s="139"/>
    </row>
    <row r="3536" spans="28:28" ht="15.75">
      <c r="AB3536" s="139"/>
    </row>
    <row r="3537" spans="28:28" ht="15.75">
      <c r="AB3537" s="139"/>
    </row>
    <row r="3538" spans="28:28" ht="15.75">
      <c r="AB3538" s="139"/>
    </row>
    <row r="3539" spans="28:28" ht="15.75">
      <c r="AB3539" s="139"/>
    </row>
    <row r="3540" spans="28:28" ht="15.75">
      <c r="AB3540" s="139"/>
    </row>
    <row r="3541" spans="28:28" ht="15.75">
      <c r="AB3541" s="139"/>
    </row>
    <row r="3542" spans="28:28" ht="15.75">
      <c r="AB3542" s="139"/>
    </row>
    <row r="3543" spans="28:28" ht="15.75">
      <c r="AB3543" s="139"/>
    </row>
    <row r="3544" spans="28:28" ht="15.75">
      <c r="AB3544" s="139"/>
    </row>
    <row r="3545" spans="28:28" ht="15.75">
      <c r="AB3545" s="139"/>
    </row>
    <row r="3546" spans="28:28" ht="15.75">
      <c r="AB3546" s="139"/>
    </row>
    <row r="3547" spans="28:28" ht="15.75">
      <c r="AB3547" s="139"/>
    </row>
    <row r="3548" spans="28:28" ht="15.75">
      <c r="AB3548" s="139"/>
    </row>
    <row r="3549" spans="28:28" ht="15.75">
      <c r="AB3549" s="139"/>
    </row>
    <row r="3550" spans="28:28" ht="15.75">
      <c r="AB3550" s="139"/>
    </row>
    <row r="3551" spans="28:28" ht="15.75">
      <c r="AB3551" s="139"/>
    </row>
    <row r="3552" spans="28:28" ht="15.75">
      <c r="AB3552" s="139"/>
    </row>
    <row r="3553" spans="28:28" ht="15.75">
      <c r="AB3553" s="139"/>
    </row>
    <row r="3554" spans="28:28" ht="15.75">
      <c r="AB3554" s="139"/>
    </row>
    <row r="3555" spans="28:28" ht="15.75">
      <c r="AB3555" s="139"/>
    </row>
    <row r="3556" spans="28:28" ht="15.75">
      <c r="AB3556" s="139"/>
    </row>
    <row r="3557" spans="28:28" ht="15.75">
      <c r="AB3557" s="139"/>
    </row>
    <row r="3558" spans="28:28" ht="15.75">
      <c r="AB3558" s="139"/>
    </row>
    <row r="3559" spans="28:28" ht="15.75">
      <c r="AB3559" s="139"/>
    </row>
    <row r="3560" spans="28:28" ht="15.75">
      <c r="AB3560" s="139"/>
    </row>
    <row r="3561" spans="28:28" ht="15.75">
      <c r="AB3561" s="139"/>
    </row>
    <row r="3562" spans="28:28" ht="15.75">
      <c r="AB3562" s="139"/>
    </row>
    <row r="3563" spans="28:28" ht="15.75">
      <c r="AB3563" s="139"/>
    </row>
    <row r="3564" spans="28:28" ht="15.75">
      <c r="AB3564" s="139"/>
    </row>
    <row r="3565" spans="28:28" ht="15.75">
      <c r="AB3565" s="139"/>
    </row>
    <row r="3566" spans="28:28" ht="15.75">
      <c r="AB3566" s="139"/>
    </row>
    <row r="3567" spans="28:28" ht="15.75">
      <c r="AB3567" s="139"/>
    </row>
    <row r="3568" spans="28:28" ht="15.75">
      <c r="AB3568" s="139"/>
    </row>
    <row r="3569" spans="28:28" ht="15.75">
      <c r="AB3569" s="139"/>
    </row>
    <row r="3570" spans="28:28" ht="15.75">
      <c r="AB3570" s="139"/>
    </row>
    <row r="3571" spans="28:28" ht="15.75">
      <c r="AB3571" s="139"/>
    </row>
    <row r="3572" spans="28:28" ht="15.75">
      <c r="AB3572" s="139"/>
    </row>
    <row r="3573" spans="28:28" ht="15.75">
      <c r="AB3573" s="139"/>
    </row>
    <row r="3574" spans="28:28" ht="15.75">
      <c r="AB3574" s="139"/>
    </row>
    <row r="3575" spans="28:28" ht="15.75">
      <c r="AB3575" s="139"/>
    </row>
    <row r="3576" spans="28:28" ht="15.75">
      <c r="AB3576" s="139"/>
    </row>
    <row r="3577" spans="28:28" ht="15.75">
      <c r="AB3577" s="139"/>
    </row>
    <row r="3578" spans="28:28" ht="15.75">
      <c r="AB3578" s="139"/>
    </row>
    <row r="3579" spans="28:28" ht="15.75">
      <c r="AB3579" s="139"/>
    </row>
    <row r="3580" spans="28:28" ht="15.75">
      <c r="AB3580" s="139"/>
    </row>
    <row r="3581" spans="28:28" ht="15.75">
      <c r="AB3581" s="139"/>
    </row>
    <row r="3582" spans="28:28" ht="15.75">
      <c r="AB3582" s="139"/>
    </row>
    <row r="3583" spans="28:28" ht="15.75">
      <c r="AB3583" s="139"/>
    </row>
    <row r="3584" spans="28:28" ht="15.75">
      <c r="AB3584" s="139"/>
    </row>
    <row r="3585" spans="28:28" ht="15.75">
      <c r="AB3585" s="139"/>
    </row>
    <row r="3586" spans="28:28" ht="15.75">
      <c r="AB3586" s="139"/>
    </row>
    <row r="3587" spans="28:28" ht="15.75">
      <c r="AB3587" s="139"/>
    </row>
    <row r="3588" spans="28:28" ht="15.75">
      <c r="AB3588" s="139"/>
    </row>
    <row r="3589" spans="28:28" ht="15.75">
      <c r="AB3589" s="139"/>
    </row>
    <row r="3590" spans="28:28" ht="15.75">
      <c r="AB3590" s="139"/>
    </row>
    <row r="3591" spans="28:28" ht="15.75">
      <c r="AB3591" s="139"/>
    </row>
    <row r="3592" spans="28:28" ht="15.75">
      <c r="AB3592" s="139"/>
    </row>
    <row r="3593" spans="28:28" ht="15.75">
      <c r="AB3593" s="139"/>
    </row>
    <row r="3594" spans="28:28" ht="15.75">
      <c r="AB3594" s="139"/>
    </row>
    <row r="3595" spans="28:28" ht="15.75">
      <c r="AB3595" s="139"/>
    </row>
    <row r="3596" spans="28:28" ht="15.75">
      <c r="AB3596" s="139"/>
    </row>
    <row r="3597" spans="28:28" ht="15.75">
      <c r="AB3597" s="139"/>
    </row>
    <row r="3598" spans="28:28" ht="15.75">
      <c r="AB3598" s="139"/>
    </row>
    <row r="3599" spans="28:28" ht="15.75">
      <c r="AB3599" s="139"/>
    </row>
    <row r="3600" spans="28:28" ht="15.75">
      <c r="AB3600" s="139"/>
    </row>
    <row r="3601" spans="28:28" ht="15.75">
      <c r="AB3601" s="139"/>
    </row>
    <row r="3602" spans="28:28" ht="15.75">
      <c r="AB3602" s="139"/>
    </row>
    <row r="3603" spans="28:28" ht="15.75">
      <c r="AB3603" s="139"/>
    </row>
    <row r="3604" spans="28:28" ht="15.75">
      <c r="AB3604" s="139"/>
    </row>
    <row r="3605" spans="28:28" ht="15.75">
      <c r="AB3605" s="139"/>
    </row>
    <row r="3606" spans="28:28" ht="15.75">
      <c r="AB3606" s="139"/>
    </row>
    <row r="3607" spans="28:28" ht="15.75">
      <c r="AB3607" s="139"/>
    </row>
    <row r="3608" spans="28:28" ht="15.75">
      <c r="AB3608" s="139"/>
    </row>
    <row r="3609" spans="28:28" ht="15.75">
      <c r="AB3609" s="139"/>
    </row>
    <row r="3610" spans="28:28" ht="15.75">
      <c r="AB3610" s="139"/>
    </row>
    <row r="3611" spans="28:28" ht="15.75">
      <c r="AB3611" s="139"/>
    </row>
    <row r="3612" spans="28:28" ht="15.75">
      <c r="AB3612" s="139"/>
    </row>
    <row r="3613" spans="28:28" ht="15.75">
      <c r="AB3613" s="139"/>
    </row>
    <row r="3614" spans="28:28" ht="15.75">
      <c r="AB3614" s="139"/>
    </row>
    <row r="3615" spans="28:28" ht="15.75">
      <c r="AB3615" s="139"/>
    </row>
    <row r="3616" spans="28:28" ht="15.75">
      <c r="AB3616" s="139"/>
    </row>
    <row r="3617" spans="28:28" ht="15.75">
      <c r="AB3617" s="139"/>
    </row>
    <row r="3618" spans="28:28" ht="15.75">
      <c r="AB3618" s="139"/>
    </row>
    <row r="3619" spans="28:28" ht="15.75">
      <c r="AB3619" s="139"/>
    </row>
    <row r="3620" spans="28:28" ht="15.75">
      <c r="AB3620" s="139"/>
    </row>
    <row r="3621" spans="28:28" ht="15.75">
      <c r="AB3621" s="139"/>
    </row>
    <row r="3622" spans="28:28" ht="15.75">
      <c r="AB3622" s="139"/>
    </row>
    <row r="3623" spans="28:28" ht="15.75">
      <c r="AB3623" s="139"/>
    </row>
    <row r="3624" spans="28:28" ht="15.75">
      <c r="AB3624" s="139"/>
    </row>
    <row r="3625" spans="28:28" ht="15.75">
      <c r="AB3625" s="139"/>
    </row>
    <row r="3626" spans="28:28" ht="15.75">
      <c r="AB3626" s="139"/>
    </row>
    <row r="3627" spans="28:28" ht="15.75">
      <c r="AB3627" s="139"/>
    </row>
    <row r="3628" spans="28:28" ht="15.75">
      <c r="AB3628" s="139"/>
    </row>
    <row r="3629" spans="28:28" ht="15.75">
      <c r="AB3629" s="139"/>
    </row>
    <row r="3630" spans="28:28" ht="15.75">
      <c r="AB3630" s="139"/>
    </row>
    <row r="3631" spans="28:28" ht="15.75">
      <c r="AB3631" s="139"/>
    </row>
    <row r="3632" spans="28:28" ht="15.75">
      <c r="AB3632" s="139"/>
    </row>
    <row r="3633" spans="28:28" ht="15.75">
      <c r="AB3633" s="139"/>
    </row>
    <row r="3634" spans="28:28" ht="15.75">
      <c r="AB3634" s="139"/>
    </row>
    <row r="3635" spans="28:28" ht="15.75">
      <c r="AB3635" s="139"/>
    </row>
    <row r="3636" spans="28:28" ht="15.75">
      <c r="AB3636" s="139"/>
    </row>
    <row r="3637" spans="28:28" ht="15.75">
      <c r="AB3637" s="139"/>
    </row>
    <row r="3638" spans="28:28" ht="15.75">
      <c r="AB3638" s="139"/>
    </row>
    <row r="3639" spans="28:28" ht="15.75">
      <c r="AB3639" s="139"/>
    </row>
    <row r="3640" spans="28:28" ht="15.75">
      <c r="AB3640" s="139"/>
    </row>
    <row r="3641" spans="28:28" ht="15.75">
      <c r="AB3641" s="139"/>
    </row>
    <row r="3642" spans="28:28" ht="15.75">
      <c r="AB3642" s="139"/>
    </row>
    <row r="3643" spans="28:28" ht="15.75">
      <c r="AB3643" s="139"/>
    </row>
    <row r="3644" spans="28:28" ht="15.75">
      <c r="AB3644" s="139"/>
    </row>
    <row r="3645" spans="28:28" ht="15.75">
      <c r="AB3645" s="139"/>
    </row>
    <row r="3646" spans="28:28" ht="15.75">
      <c r="AB3646" s="139"/>
    </row>
    <row r="3647" spans="28:28" ht="15.75">
      <c r="AB3647" s="139"/>
    </row>
    <row r="3648" spans="28:28" ht="15.75">
      <c r="AB3648" s="139"/>
    </row>
    <row r="3649" spans="28:28" ht="15.75">
      <c r="AB3649" s="139"/>
    </row>
    <row r="3650" spans="28:28" ht="15.75">
      <c r="AB3650" s="139"/>
    </row>
    <row r="3651" spans="28:28" ht="15.75">
      <c r="AB3651" s="139"/>
    </row>
    <row r="3652" spans="28:28" ht="15.75">
      <c r="AB3652" s="139"/>
    </row>
    <row r="3653" spans="28:28" ht="15.75">
      <c r="AB3653" s="139"/>
    </row>
    <row r="3654" spans="28:28" ht="15.75">
      <c r="AB3654" s="139"/>
    </row>
    <row r="3655" spans="28:28" ht="15.75">
      <c r="AB3655" s="139"/>
    </row>
    <row r="3656" spans="28:28" ht="15.75">
      <c r="AB3656" s="139"/>
    </row>
    <row r="3657" spans="28:28" ht="15.75">
      <c r="AB3657" s="139"/>
    </row>
    <row r="3658" spans="28:28" ht="15.75">
      <c r="AB3658" s="139"/>
    </row>
    <row r="3659" spans="28:28" ht="15.75">
      <c r="AB3659" s="139"/>
    </row>
    <row r="3660" spans="28:28" ht="15.75">
      <c r="AB3660" s="139"/>
    </row>
    <row r="3661" spans="28:28" ht="15.75">
      <c r="AB3661" s="139"/>
    </row>
    <row r="3662" spans="28:28" ht="15.75">
      <c r="AB3662" s="139"/>
    </row>
    <row r="3663" spans="28:28" ht="15.75">
      <c r="AB3663" s="139"/>
    </row>
    <row r="3664" spans="28:28" ht="15.75">
      <c r="AB3664" s="139"/>
    </row>
    <row r="3665" spans="28:28" ht="15.75">
      <c r="AB3665" s="139"/>
    </row>
    <row r="3666" spans="28:28" ht="15.75">
      <c r="AB3666" s="139"/>
    </row>
    <row r="3667" spans="28:28" ht="15.75">
      <c r="AB3667" s="139"/>
    </row>
    <row r="3668" spans="28:28" ht="15.75">
      <c r="AB3668" s="139"/>
    </row>
    <row r="3669" spans="28:28" ht="15.75">
      <c r="AB3669" s="139"/>
    </row>
    <row r="3670" spans="28:28" ht="15.75">
      <c r="AB3670" s="139"/>
    </row>
    <row r="3671" spans="28:28" ht="15.75">
      <c r="AB3671" s="139"/>
    </row>
    <row r="3672" spans="28:28" ht="15.75">
      <c r="AB3672" s="139"/>
    </row>
    <row r="3673" spans="28:28" ht="15.75">
      <c r="AB3673" s="139"/>
    </row>
    <row r="3674" spans="28:28" ht="15.75">
      <c r="AB3674" s="139"/>
    </row>
    <row r="3675" spans="28:28" ht="15.75">
      <c r="AB3675" s="139"/>
    </row>
    <row r="3676" spans="28:28" ht="15.75">
      <c r="AB3676" s="139"/>
    </row>
    <row r="3677" spans="28:28" ht="15.75">
      <c r="AB3677" s="139"/>
    </row>
    <row r="3678" spans="28:28" ht="15.75">
      <c r="AB3678" s="139"/>
    </row>
    <row r="3679" spans="28:28" ht="15.75">
      <c r="AB3679" s="139"/>
    </row>
    <row r="3680" spans="28:28" ht="15.75">
      <c r="AB3680" s="139"/>
    </row>
    <row r="3681" spans="28:28" ht="15.75">
      <c r="AB3681" s="139"/>
    </row>
    <row r="3682" spans="28:28" ht="15.75">
      <c r="AB3682" s="139"/>
    </row>
    <row r="3683" spans="28:28" ht="15.75">
      <c r="AB3683" s="139"/>
    </row>
    <row r="3684" spans="28:28" ht="15.75">
      <c r="AB3684" s="139"/>
    </row>
    <row r="3685" spans="28:28" ht="15.75">
      <c r="AB3685" s="139"/>
    </row>
    <row r="3686" spans="28:28" ht="15.75">
      <c r="AB3686" s="139"/>
    </row>
    <row r="3687" spans="28:28" ht="15.75">
      <c r="AB3687" s="139"/>
    </row>
    <row r="3688" spans="28:28" ht="15.75">
      <c r="AB3688" s="139"/>
    </row>
    <row r="3689" spans="28:28" ht="15.75">
      <c r="AB3689" s="139"/>
    </row>
    <row r="3690" spans="28:28" ht="15.75">
      <c r="AB3690" s="139"/>
    </row>
    <row r="3691" spans="28:28" ht="15.75">
      <c r="AB3691" s="139"/>
    </row>
    <row r="3692" spans="28:28" ht="15.75">
      <c r="AB3692" s="139"/>
    </row>
    <row r="3693" spans="28:28" ht="15.75">
      <c r="AB3693" s="139"/>
    </row>
    <row r="3694" spans="28:28" ht="15.75">
      <c r="AB3694" s="139"/>
    </row>
    <row r="3695" spans="28:28" ht="15.75">
      <c r="AB3695" s="139"/>
    </row>
    <row r="3696" spans="28:28" ht="15.75">
      <c r="AB3696" s="139"/>
    </row>
    <row r="3697" spans="28:28" ht="15.75">
      <c r="AB3697" s="139"/>
    </row>
    <row r="3698" spans="28:28" ht="15.75">
      <c r="AB3698" s="139"/>
    </row>
    <row r="3699" spans="28:28" ht="15.75">
      <c r="AB3699" s="139"/>
    </row>
    <row r="3700" spans="28:28" ht="15.75">
      <c r="AB3700" s="139"/>
    </row>
    <row r="3701" spans="28:28" ht="15.75">
      <c r="AB3701" s="139"/>
    </row>
    <row r="3702" spans="28:28" ht="15.75">
      <c r="AB3702" s="139"/>
    </row>
    <row r="3703" spans="28:28" ht="15.75">
      <c r="AB3703" s="139"/>
    </row>
    <row r="3704" spans="28:28" ht="15.75">
      <c r="AB3704" s="139"/>
    </row>
    <row r="3705" spans="28:28" ht="15.75">
      <c r="AB3705" s="139"/>
    </row>
    <row r="3706" spans="28:28" ht="15.75">
      <c r="AB3706" s="139"/>
    </row>
    <row r="3707" spans="28:28" ht="15.75">
      <c r="AB3707" s="139"/>
    </row>
    <row r="3708" spans="28:28" ht="15.75">
      <c r="AB3708" s="139"/>
    </row>
    <row r="3709" spans="28:28" ht="15.75">
      <c r="AB3709" s="139"/>
    </row>
    <row r="3710" spans="28:28" ht="15.75">
      <c r="AB3710" s="139"/>
    </row>
    <row r="3711" spans="28:28" ht="15.75">
      <c r="AB3711" s="139"/>
    </row>
    <row r="3712" spans="28:28" ht="15.75">
      <c r="AB3712" s="139"/>
    </row>
    <row r="3713" spans="28:28" ht="15.75">
      <c r="AB3713" s="139"/>
    </row>
    <row r="3714" spans="28:28" ht="15.75">
      <c r="AB3714" s="139"/>
    </row>
    <row r="3715" spans="28:28" ht="15.75">
      <c r="AB3715" s="139"/>
    </row>
    <row r="3716" spans="28:28" ht="15.75">
      <c r="AB3716" s="139"/>
    </row>
    <row r="3717" spans="28:28" ht="15.75">
      <c r="AB3717" s="139"/>
    </row>
    <row r="3718" spans="28:28" ht="15.75">
      <c r="AB3718" s="139"/>
    </row>
    <row r="3719" spans="28:28" ht="15.75">
      <c r="AB3719" s="139"/>
    </row>
    <row r="3720" spans="28:28" ht="15.75">
      <c r="AB3720" s="139"/>
    </row>
    <row r="3721" spans="28:28" ht="15.75">
      <c r="AB3721" s="139"/>
    </row>
    <row r="3722" spans="28:28" ht="15.75">
      <c r="AB3722" s="139"/>
    </row>
    <row r="3723" spans="28:28" ht="15.75">
      <c r="AB3723" s="139"/>
    </row>
    <row r="3724" spans="28:28" ht="15.75">
      <c r="AB3724" s="139"/>
    </row>
    <row r="3725" spans="28:28" ht="15.75">
      <c r="AB3725" s="139"/>
    </row>
    <row r="3726" spans="28:28" ht="15.75">
      <c r="AB3726" s="139"/>
    </row>
    <row r="3727" spans="28:28" ht="15.75">
      <c r="AB3727" s="139"/>
    </row>
    <row r="3728" spans="28:28" ht="15.75">
      <c r="AB3728" s="139"/>
    </row>
    <row r="3729" spans="28:28" ht="15.75">
      <c r="AB3729" s="139"/>
    </row>
    <row r="3730" spans="28:28" ht="15.75">
      <c r="AB3730" s="139"/>
    </row>
    <row r="3731" spans="28:28" ht="15.75">
      <c r="AB3731" s="139"/>
    </row>
    <row r="3732" spans="28:28" ht="15.75">
      <c r="AB3732" s="139"/>
    </row>
    <row r="3733" spans="28:28" ht="15.75">
      <c r="AB3733" s="139"/>
    </row>
    <row r="3734" spans="28:28" ht="15.75">
      <c r="AB3734" s="139"/>
    </row>
    <row r="3735" spans="28:28" ht="15.75">
      <c r="AB3735" s="139"/>
    </row>
    <row r="3736" spans="28:28" ht="15.75">
      <c r="AB3736" s="139"/>
    </row>
    <row r="3737" spans="28:28" ht="15.75">
      <c r="AB3737" s="139"/>
    </row>
    <row r="3738" spans="28:28" ht="15.75">
      <c r="AB3738" s="139"/>
    </row>
    <row r="3739" spans="28:28" ht="15.75">
      <c r="AB3739" s="139"/>
    </row>
    <row r="3740" spans="28:28" ht="15.75">
      <c r="AB3740" s="139"/>
    </row>
    <row r="3741" spans="28:28" ht="15.75">
      <c r="AB3741" s="139"/>
    </row>
    <row r="3742" spans="28:28" ht="15.75">
      <c r="AB3742" s="139"/>
    </row>
    <row r="3743" spans="28:28" ht="15.75">
      <c r="AB3743" s="139"/>
    </row>
    <row r="3744" spans="28:28" ht="15.75">
      <c r="AB3744" s="139"/>
    </row>
    <row r="3745" spans="28:28" ht="15.75">
      <c r="AB3745" s="139"/>
    </row>
    <row r="3746" spans="28:28" ht="15.75">
      <c r="AB3746" s="139"/>
    </row>
    <row r="3747" spans="28:28" ht="15.75">
      <c r="AB3747" s="139"/>
    </row>
    <row r="3748" spans="28:28" ht="15.75">
      <c r="AB3748" s="139"/>
    </row>
    <row r="3749" spans="28:28" ht="15.75">
      <c r="AB3749" s="139"/>
    </row>
    <row r="3750" spans="28:28" ht="15.75">
      <c r="AB3750" s="139"/>
    </row>
    <row r="3751" spans="28:28" ht="15.75">
      <c r="AB3751" s="139"/>
    </row>
    <row r="3752" spans="28:28" ht="15.75">
      <c r="AB3752" s="139"/>
    </row>
    <row r="3753" spans="28:28" ht="15.75">
      <c r="AB3753" s="139"/>
    </row>
    <row r="3754" spans="28:28" ht="15.75">
      <c r="AB3754" s="139"/>
    </row>
    <row r="3755" spans="28:28" ht="15.75">
      <c r="AB3755" s="139"/>
    </row>
    <row r="3756" spans="28:28" ht="15.75">
      <c r="AB3756" s="139"/>
    </row>
    <row r="3757" spans="28:28" ht="15.75">
      <c r="AB3757" s="139"/>
    </row>
    <row r="3758" spans="28:28" ht="15.75">
      <c r="AB3758" s="139"/>
    </row>
    <row r="3759" spans="28:28" ht="15.75">
      <c r="AB3759" s="139"/>
    </row>
    <row r="3760" spans="28:28" ht="15.75">
      <c r="AB3760" s="139"/>
    </row>
    <row r="3761" spans="28:28" ht="15.75">
      <c r="AB3761" s="139"/>
    </row>
    <row r="3762" spans="28:28" ht="15.75">
      <c r="AB3762" s="139"/>
    </row>
    <row r="3763" spans="28:28" ht="15.75">
      <c r="AB3763" s="139"/>
    </row>
    <row r="3764" spans="28:28" ht="15.75">
      <c r="AB3764" s="139"/>
    </row>
    <row r="3765" spans="28:28" ht="15.75">
      <c r="AB3765" s="139"/>
    </row>
    <row r="3766" spans="28:28" ht="15.75">
      <c r="AB3766" s="139"/>
    </row>
    <row r="3767" spans="28:28" ht="15.75">
      <c r="AB3767" s="139"/>
    </row>
    <row r="3768" spans="28:28" ht="15.75">
      <c r="AB3768" s="139"/>
    </row>
    <row r="3769" spans="28:28" ht="15.75">
      <c r="AB3769" s="139"/>
    </row>
    <row r="3770" spans="28:28" ht="15.75">
      <c r="AB3770" s="139"/>
    </row>
    <row r="3771" spans="28:28" ht="15.75">
      <c r="AB3771" s="139"/>
    </row>
    <row r="3772" spans="28:28" ht="15.75">
      <c r="AB3772" s="139"/>
    </row>
    <row r="3773" spans="28:28" ht="15.75">
      <c r="AB3773" s="139"/>
    </row>
    <row r="3774" spans="28:28" ht="15.75">
      <c r="AB3774" s="139"/>
    </row>
    <row r="3775" spans="28:28" ht="15.75">
      <c r="AB3775" s="139"/>
    </row>
    <row r="3776" spans="28:28" ht="15.75">
      <c r="AB3776" s="139"/>
    </row>
    <row r="3777" spans="28:28" ht="15.75">
      <c r="AB3777" s="139"/>
    </row>
    <row r="3778" spans="28:28" ht="15.75">
      <c r="AB3778" s="139"/>
    </row>
    <row r="3779" spans="28:28" ht="15.75">
      <c r="AB3779" s="139"/>
    </row>
    <row r="3780" spans="28:28" ht="15.75">
      <c r="AB3780" s="139"/>
    </row>
    <row r="3781" spans="28:28" ht="15.75">
      <c r="AB3781" s="139"/>
    </row>
    <row r="3782" spans="28:28" ht="15.75">
      <c r="AB3782" s="139"/>
    </row>
    <row r="3783" spans="28:28" ht="15.75">
      <c r="AB3783" s="139"/>
    </row>
    <row r="3784" spans="28:28" ht="15.75">
      <c r="AB3784" s="139"/>
    </row>
    <row r="3785" spans="28:28" ht="15.75">
      <c r="AB3785" s="139"/>
    </row>
    <row r="3786" spans="28:28" ht="15.75">
      <c r="AB3786" s="139"/>
    </row>
    <row r="3787" spans="28:28" ht="15.75">
      <c r="AB3787" s="139"/>
    </row>
    <row r="3788" spans="28:28" ht="15.75">
      <c r="AB3788" s="139"/>
    </row>
    <row r="3789" spans="28:28" ht="15.75">
      <c r="AB3789" s="139"/>
    </row>
    <row r="3790" spans="28:28" ht="15.75">
      <c r="AB3790" s="139"/>
    </row>
    <row r="3791" spans="28:28" ht="15.75">
      <c r="AB3791" s="139"/>
    </row>
    <row r="3792" spans="28:28" ht="15.75">
      <c r="AB3792" s="139"/>
    </row>
    <row r="3793" spans="28:28" ht="15.75">
      <c r="AB3793" s="139"/>
    </row>
    <row r="3794" spans="28:28" ht="15.75">
      <c r="AB3794" s="139"/>
    </row>
    <row r="3795" spans="28:28" ht="15.75">
      <c r="AB3795" s="139"/>
    </row>
    <row r="3796" spans="28:28" ht="15.75">
      <c r="AB3796" s="139"/>
    </row>
    <row r="3797" spans="28:28" ht="15.75">
      <c r="AB3797" s="139"/>
    </row>
    <row r="3798" spans="28:28" ht="15.75">
      <c r="AB3798" s="139"/>
    </row>
    <row r="3799" spans="28:28" ht="15.75">
      <c r="AB3799" s="139"/>
    </row>
    <row r="3800" spans="28:28" ht="15.75">
      <c r="AB3800" s="139"/>
    </row>
    <row r="3801" spans="28:28" ht="15.75">
      <c r="AB3801" s="139"/>
    </row>
    <row r="3802" spans="28:28" ht="15.75">
      <c r="AB3802" s="139"/>
    </row>
    <row r="3803" spans="28:28" ht="15.75">
      <c r="AB3803" s="139"/>
    </row>
    <row r="3804" spans="28:28" ht="15.75">
      <c r="AB3804" s="139"/>
    </row>
    <row r="3805" spans="28:28" ht="15.75">
      <c r="AB3805" s="139"/>
    </row>
    <row r="3806" spans="28:28" ht="15.75">
      <c r="AB3806" s="139"/>
    </row>
    <row r="3807" spans="28:28" ht="15.75">
      <c r="AB3807" s="139"/>
    </row>
    <row r="3808" spans="28:28" ht="15.75">
      <c r="AB3808" s="139"/>
    </row>
    <row r="3809" spans="28:28" ht="15.75">
      <c r="AB3809" s="139"/>
    </row>
    <row r="3810" spans="28:28" ht="15.75">
      <c r="AB3810" s="139"/>
    </row>
    <row r="3811" spans="28:28" ht="15.75">
      <c r="AB3811" s="139"/>
    </row>
    <row r="3812" spans="28:28" ht="15.75">
      <c r="AB3812" s="139"/>
    </row>
    <row r="3813" spans="28:28" ht="15.75">
      <c r="AB3813" s="139"/>
    </row>
    <row r="3814" spans="28:28" ht="15.75">
      <c r="AB3814" s="139"/>
    </row>
    <row r="3815" spans="28:28" ht="15.75">
      <c r="AB3815" s="139"/>
    </row>
    <row r="3816" spans="28:28" ht="15.75">
      <c r="AB3816" s="139"/>
    </row>
    <row r="3817" spans="28:28" ht="15.75">
      <c r="AB3817" s="139"/>
    </row>
    <row r="3818" spans="28:28" ht="15.75">
      <c r="AB3818" s="139"/>
    </row>
    <row r="3819" spans="28:28" ht="15.75">
      <c r="AB3819" s="139"/>
    </row>
    <row r="3820" spans="28:28" ht="15.75">
      <c r="AB3820" s="139"/>
    </row>
    <row r="3821" spans="28:28" ht="15.75">
      <c r="AB3821" s="139"/>
    </row>
    <row r="3822" spans="28:28" ht="15.75">
      <c r="AB3822" s="139"/>
    </row>
    <row r="3823" spans="28:28" ht="15.75">
      <c r="AB3823" s="139"/>
    </row>
    <row r="3824" spans="28:28" ht="15.75">
      <c r="AB3824" s="139"/>
    </row>
    <row r="3825" spans="28:28" ht="15.75">
      <c r="AB3825" s="139"/>
    </row>
    <row r="3826" spans="28:28" ht="15.75">
      <c r="AB3826" s="139"/>
    </row>
    <row r="3827" spans="28:28" ht="15.75">
      <c r="AB3827" s="139"/>
    </row>
    <row r="3828" spans="28:28" ht="15.75">
      <c r="AB3828" s="139"/>
    </row>
    <row r="3829" spans="28:28" ht="15.75">
      <c r="AB3829" s="139"/>
    </row>
    <row r="3830" spans="28:28" ht="15.75">
      <c r="AB3830" s="139"/>
    </row>
    <row r="3831" spans="28:28" ht="15.75">
      <c r="AB3831" s="139"/>
    </row>
    <row r="3832" spans="28:28" ht="15.75">
      <c r="AB3832" s="139"/>
    </row>
    <row r="3833" spans="28:28" ht="15.75">
      <c r="AB3833" s="139"/>
    </row>
    <row r="3834" spans="28:28" ht="15.75">
      <c r="AB3834" s="139"/>
    </row>
    <row r="3835" spans="28:28" ht="15.75">
      <c r="AB3835" s="139"/>
    </row>
    <row r="3836" spans="28:28" ht="15.75">
      <c r="AB3836" s="139"/>
    </row>
    <row r="3837" spans="28:28" ht="15.75">
      <c r="AB3837" s="139"/>
    </row>
    <row r="3838" spans="28:28" ht="15.75">
      <c r="AB3838" s="139"/>
    </row>
    <row r="3839" spans="28:28" ht="15.75">
      <c r="AB3839" s="139"/>
    </row>
    <row r="3840" spans="28:28" ht="15.75">
      <c r="AB3840" s="139"/>
    </row>
    <row r="3841" spans="28:28" ht="15.75">
      <c r="AB3841" s="139"/>
    </row>
    <row r="3842" spans="28:28" ht="15.75">
      <c r="AB3842" s="139"/>
    </row>
    <row r="3843" spans="28:28" ht="15.75">
      <c r="AB3843" s="139"/>
    </row>
    <row r="3844" spans="28:28" ht="15.75">
      <c r="AB3844" s="139"/>
    </row>
    <row r="3845" spans="28:28" ht="15.75">
      <c r="AB3845" s="139"/>
    </row>
    <row r="3846" spans="28:28" ht="15.75">
      <c r="AB3846" s="139"/>
    </row>
    <row r="3847" spans="28:28" ht="15.75">
      <c r="AB3847" s="139"/>
    </row>
    <row r="3848" spans="28:28" ht="15.75">
      <c r="AB3848" s="139"/>
    </row>
    <row r="3849" spans="28:28" ht="15.75">
      <c r="AB3849" s="139"/>
    </row>
    <row r="3850" spans="28:28" ht="15.75">
      <c r="AB3850" s="139"/>
    </row>
    <row r="3851" spans="28:28" ht="15.75">
      <c r="AB3851" s="139"/>
    </row>
    <row r="3852" spans="28:28" ht="15.75">
      <c r="AB3852" s="139"/>
    </row>
    <row r="3853" spans="28:28" ht="15.75">
      <c r="AB3853" s="139"/>
    </row>
    <row r="3854" spans="28:28" ht="15.75">
      <c r="AB3854" s="139"/>
    </row>
    <row r="3855" spans="28:28" ht="15.75">
      <c r="AB3855" s="139"/>
    </row>
    <row r="3856" spans="28:28" ht="15.75">
      <c r="AB3856" s="139"/>
    </row>
    <row r="3857" spans="28:28" ht="15.75">
      <c r="AB3857" s="139"/>
    </row>
    <row r="3858" spans="28:28" ht="15.75">
      <c r="AB3858" s="139"/>
    </row>
    <row r="3859" spans="28:28" ht="15.75">
      <c r="AB3859" s="139"/>
    </row>
    <row r="3860" spans="28:28" ht="15.75">
      <c r="AB3860" s="139"/>
    </row>
    <row r="3861" spans="28:28" ht="15.75">
      <c r="AB3861" s="139"/>
    </row>
    <row r="3862" spans="28:28" ht="15.75">
      <c r="AB3862" s="139"/>
    </row>
    <row r="3863" spans="28:28" ht="15.75">
      <c r="AB3863" s="139"/>
    </row>
    <row r="3864" spans="28:28" ht="15.75">
      <c r="AB3864" s="139"/>
    </row>
    <row r="3865" spans="28:28" ht="15.75">
      <c r="AB3865" s="139"/>
    </row>
    <row r="3866" spans="28:28" ht="15.75">
      <c r="AB3866" s="139"/>
    </row>
    <row r="3867" spans="28:28" ht="15.75">
      <c r="AB3867" s="139"/>
    </row>
    <row r="3868" spans="28:28" ht="15.75">
      <c r="AB3868" s="139"/>
    </row>
    <row r="3869" spans="28:28" ht="15.75">
      <c r="AB3869" s="139"/>
    </row>
    <row r="3870" spans="28:28" ht="15.75">
      <c r="AB3870" s="139"/>
    </row>
    <row r="3871" spans="28:28" ht="15.75">
      <c r="AB3871" s="139"/>
    </row>
    <row r="3872" spans="28:28" ht="15.75">
      <c r="AB3872" s="139"/>
    </row>
    <row r="3873" spans="28:28" ht="15.75">
      <c r="AB3873" s="139"/>
    </row>
    <row r="3874" spans="28:28" ht="15.75">
      <c r="AB3874" s="139"/>
    </row>
    <row r="3875" spans="28:28" ht="15.75">
      <c r="AB3875" s="139"/>
    </row>
    <row r="3876" spans="28:28" ht="15.75">
      <c r="AB3876" s="139"/>
    </row>
    <row r="3877" spans="28:28" ht="15.75">
      <c r="AB3877" s="139"/>
    </row>
    <row r="3878" spans="28:28" ht="15.75">
      <c r="AB3878" s="139"/>
    </row>
    <row r="3879" spans="28:28" ht="15.75">
      <c r="AB3879" s="139"/>
    </row>
    <row r="3880" spans="28:28" ht="15.75">
      <c r="AB3880" s="139"/>
    </row>
    <row r="3881" spans="28:28" ht="15.75">
      <c r="AB3881" s="139"/>
    </row>
    <row r="3882" spans="28:28" ht="15.75">
      <c r="AB3882" s="139"/>
    </row>
    <row r="3883" spans="28:28" ht="15.75">
      <c r="AB3883" s="139"/>
    </row>
    <row r="3884" spans="28:28" ht="15.75">
      <c r="AB3884" s="139"/>
    </row>
    <row r="3885" spans="28:28" ht="15.75">
      <c r="AB3885" s="139"/>
    </row>
    <row r="3886" spans="28:28" ht="15.75">
      <c r="AB3886" s="139"/>
    </row>
    <row r="3887" spans="28:28" ht="15.75">
      <c r="AB3887" s="139"/>
    </row>
    <row r="3888" spans="28:28" ht="15.75">
      <c r="AB3888" s="139"/>
    </row>
    <row r="3889" spans="28:28" ht="15.75">
      <c r="AB3889" s="139"/>
    </row>
    <row r="3890" spans="28:28" ht="15.75">
      <c r="AB3890" s="139"/>
    </row>
    <row r="3891" spans="28:28" ht="15.75">
      <c r="AB3891" s="139"/>
    </row>
    <row r="3892" spans="28:28" ht="15.75">
      <c r="AB3892" s="139"/>
    </row>
    <row r="3893" spans="28:28" ht="15.75">
      <c r="AB3893" s="139"/>
    </row>
    <row r="3894" spans="28:28" ht="15.75">
      <c r="AB3894" s="139"/>
    </row>
    <row r="3895" spans="28:28" ht="15.75">
      <c r="AB3895" s="139"/>
    </row>
    <row r="3896" spans="28:28" ht="15.75">
      <c r="AB3896" s="139"/>
    </row>
    <row r="3897" spans="28:28" ht="15.75">
      <c r="AB3897" s="139"/>
    </row>
    <row r="3898" spans="28:28" ht="15.75">
      <c r="AB3898" s="139"/>
    </row>
    <row r="3899" spans="28:28" ht="15.75">
      <c r="AB3899" s="139"/>
    </row>
    <row r="3900" spans="28:28" ht="15.75">
      <c r="AB3900" s="139"/>
    </row>
    <row r="3901" spans="28:28" ht="15.75">
      <c r="AB3901" s="139"/>
    </row>
    <row r="3902" spans="28:28" ht="15.75">
      <c r="AB3902" s="139"/>
    </row>
    <row r="3903" spans="28:28" ht="15.75">
      <c r="AB3903" s="139"/>
    </row>
    <row r="3904" spans="28:28" ht="15.75">
      <c r="AB3904" s="139"/>
    </row>
    <row r="3905" spans="28:28" ht="15.75">
      <c r="AB3905" s="139"/>
    </row>
    <row r="3906" spans="28:28" ht="15.75">
      <c r="AB3906" s="139"/>
    </row>
    <row r="3907" spans="28:28" ht="15.75">
      <c r="AB3907" s="139"/>
    </row>
    <row r="3908" spans="28:28" ht="15.75">
      <c r="AB3908" s="139"/>
    </row>
    <row r="3909" spans="28:28" ht="15.75">
      <c r="AB3909" s="139"/>
    </row>
    <row r="3910" spans="28:28" ht="15.75">
      <c r="AB3910" s="139"/>
    </row>
    <row r="3911" spans="28:28" ht="15.75">
      <c r="AB3911" s="139"/>
    </row>
    <row r="3912" spans="28:28" ht="15.75">
      <c r="AB3912" s="139"/>
    </row>
    <row r="3913" spans="28:28" ht="15.75">
      <c r="AB3913" s="139"/>
    </row>
    <row r="3914" spans="28:28" ht="15.75">
      <c r="AB3914" s="139"/>
    </row>
    <row r="3915" spans="28:28" ht="15.75">
      <c r="AB3915" s="139"/>
    </row>
    <row r="3916" spans="28:28" ht="15.75">
      <c r="AB3916" s="139"/>
    </row>
    <row r="3917" spans="28:28" ht="15.75">
      <c r="AB3917" s="139"/>
    </row>
    <row r="3918" spans="28:28" ht="15.75">
      <c r="AB3918" s="139"/>
    </row>
    <row r="3919" spans="28:28" ht="15.75">
      <c r="AB3919" s="139"/>
    </row>
    <row r="3920" spans="28:28" ht="15.75">
      <c r="AB3920" s="139"/>
    </row>
    <row r="3921" spans="28:28" ht="15.75">
      <c r="AB3921" s="139"/>
    </row>
    <row r="3922" spans="28:28" ht="15.75">
      <c r="AB3922" s="139"/>
    </row>
    <row r="3923" spans="28:28" ht="15.75">
      <c r="AB3923" s="139"/>
    </row>
    <row r="3924" spans="28:28" ht="15.75">
      <c r="AB3924" s="139"/>
    </row>
    <row r="3925" spans="28:28" ht="15.75">
      <c r="AB3925" s="139"/>
    </row>
    <row r="3926" spans="28:28" ht="15.75">
      <c r="AB3926" s="139"/>
    </row>
    <row r="3927" spans="28:28" ht="15.75">
      <c r="AB3927" s="139"/>
    </row>
    <row r="3928" spans="28:28" ht="15.75">
      <c r="AB3928" s="139"/>
    </row>
    <row r="3929" spans="28:28" ht="15.75">
      <c r="AB3929" s="139"/>
    </row>
    <row r="3930" spans="28:28" ht="15.75">
      <c r="AB3930" s="139"/>
    </row>
    <row r="3931" spans="28:28" ht="15.75">
      <c r="AB3931" s="139"/>
    </row>
    <row r="3932" spans="28:28" ht="15.75">
      <c r="AB3932" s="139"/>
    </row>
    <row r="3933" spans="28:28" ht="15.75">
      <c r="AB3933" s="139"/>
    </row>
    <row r="3934" spans="28:28" ht="15.75">
      <c r="AB3934" s="139"/>
    </row>
    <row r="3935" spans="28:28" ht="15.75">
      <c r="AB3935" s="139"/>
    </row>
    <row r="3936" spans="28:28" ht="15.75">
      <c r="AB3936" s="139"/>
    </row>
    <row r="3937" spans="28:28" ht="15.75">
      <c r="AB3937" s="139"/>
    </row>
    <row r="3938" spans="28:28" ht="15.75">
      <c r="AB3938" s="139"/>
    </row>
    <row r="3939" spans="28:28" ht="15.75">
      <c r="AB3939" s="139"/>
    </row>
    <row r="3940" spans="28:28" ht="15.75">
      <c r="AB3940" s="139"/>
    </row>
    <row r="3941" spans="28:28" ht="15.75">
      <c r="AB3941" s="139"/>
    </row>
    <row r="3942" spans="28:28" ht="15.75">
      <c r="AB3942" s="139"/>
    </row>
    <row r="3943" spans="28:28" ht="15.75">
      <c r="AB3943" s="139"/>
    </row>
    <row r="3944" spans="28:28" ht="15.75">
      <c r="AB3944" s="139"/>
    </row>
    <row r="3945" spans="28:28" ht="15.75">
      <c r="AB3945" s="139"/>
    </row>
    <row r="3946" spans="28:28" ht="15.75">
      <c r="AB3946" s="139"/>
    </row>
    <row r="3947" spans="28:28" ht="15.75">
      <c r="AB3947" s="139"/>
    </row>
    <row r="3948" spans="28:28" ht="15.75">
      <c r="AB3948" s="139"/>
    </row>
    <row r="3949" spans="28:28" ht="15.75">
      <c r="AB3949" s="139"/>
    </row>
    <row r="3950" spans="28:28" ht="15.75">
      <c r="AB3950" s="139"/>
    </row>
    <row r="3951" spans="28:28" ht="15.75">
      <c r="AB3951" s="139"/>
    </row>
    <row r="3952" spans="28:28" ht="15.75">
      <c r="AB3952" s="139"/>
    </row>
    <row r="3953" spans="28:28" ht="15.75">
      <c r="AB3953" s="139"/>
    </row>
    <row r="3954" spans="28:28" ht="15.75">
      <c r="AB3954" s="139"/>
    </row>
    <row r="3955" spans="28:28" ht="15.75">
      <c r="AB3955" s="139"/>
    </row>
    <row r="3956" spans="28:28" ht="15.75">
      <c r="AB3956" s="139"/>
    </row>
    <row r="3957" spans="28:28" ht="15.75">
      <c r="AB3957" s="139"/>
    </row>
    <row r="3958" spans="28:28" ht="15.75">
      <c r="AB3958" s="139"/>
    </row>
    <row r="3959" spans="28:28" ht="15.75">
      <c r="AB3959" s="139"/>
    </row>
    <row r="3960" spans="28:28" ht="15.75">
      <c r="AB3960" s="139"/>
    </row>
    <row r="3961" spans="28:28" ht="15.75">
      <c r="AB3961" s="139"/>
    </row>
    <row r="3962" spans="28:28" ht="15.75">
      <c r="AB3962" s="139"/>
    </row>
    <row r="3963" spans="28:28" ht="15.75">
      <c r="AB3963" s="139"/>
    </row>
    <row r="3964" spans="28:28" ht="15.75">
      <c r="AB3964" s="139"/>
    </row>
    <row r="3965" spans="28:28" ht="15.75">
      <c r="AB3965" s="139"/>
    </row>
    <row r="3966" spans="28:28" ht="15.75">
      <c r="AB3966" s="139"/>
    </row>
    <row r="3967" spans="28:28" ht="15.75">
      <c r="AB3967" s="139"/>
    </row>
    <row r="3968" spans="28:28" ht="15.75">
      <c r="AB3968" s="139"/>
    </row>
    <row r="3969" spans="28:28" ht="15.75">
      <c r="AB3969" s="139"/>
    </row>
    <row r="3970" spans="28:28" ht="15.75">
      <c r="AB3970" s="139"/>
    </row>
    <row r="3971" spans="28:28" ht="15.75">
      <c r="AB3971" s="139"/>
    </row>
    <row r="3972" spans="28:28" ht="15.75">
      <c r="AB3972" s="139"/>
    </row>
    <row r="3973" spans="28:28" ht="15.75">
      <c r="AB3973" s="139"/>
    </row>
    <row r="3974" spans="28:28" ht="15.75">
      <c r="AB3974" s="139"/>
    </row>
    <row r="3975" spans="28:28" ht="15.75">
      <c r="AB3975" s="139"/>
    </row>
    <row r="3976" spans="28:28" ht="15.75">
      <c r="AB3976" s="139"/>
    </row>
    <row r="3977" spans="28:28" ht="15.75">
      <c r="AB3977" s="139"/>
    </row>
    <row r="3978" spans="28:28" ht="15.75">
      <c r="AB3978" s="139"/>
    </row>
    <row r="3979" spans="28:28" ht="15.75">
      <c r="AB3979" s="139"/>
    </row>
    <row r="3980" spans="28:28" ht="15.75">
      <c r="AB3980" s="139"/>
    </row>
    <row r="3981" spans="28:28" ht="15.75">
      <c r="AB3981" s="139"/>
    </row>
    <row r="3982" spans="28:28" ht="15.75">
      <c r="AB3982" s="139"/>
    </row>
    <row r="3983" spans="28:28" ht="15.75">
      <c r="AB3983" s="139"/>
    </row>
    <row r="3984" spans="28:28" ht="15.75">
      <c r="AB3984" s="139"/>
    </row>
    <row r="3985" spans="28:28" ht="15.75">
      <c r="AB3985" s="139"/>
    </row>
    <row r="3986" spans="28:28" ht="15.75">
      <c r="AB3986" s="139"/>
    </row>
    <row r="3987" spans="28:28" ht="15.75">
      <c r="AB3987" s="139"/>
    </row>
    <row r="3988" spans="28:28" ht="15.75">
      <c r="AB3988" s="139"/>
    </row>
    <row r="3989" spans="28:28" ht="15.75">
      <c r="AB3989" s="139"/>
    </row>
    <row r="3990" spans="28:28" ht="15.75">
      <c r="AB3990" s="139"/>
    </row>
    <row r="3991" spans="28:28" ht="15.75">
      <c r="AB3991" s="139"/>
    </row>
    <row r="3992" spans="28:28" ht="15.75">
      <c r="AB3992" s="139"/>
    </row>
    <row r="3993" spans="28:28" ht="15.75">
      <c r="AB3993" s="139"/>
    </row>
    <row r="3994" spans="28:28" ht="15.75">
      <c r="AB3994" s="139"/>
    </row>
    <row r="3995" spans="28:28" ht="15.75">
      <c r="AB3995" s="139"/>
    </row>
    <row r="3996" spans="28:28" ht="15.75">
      <c r="AB3996" s="139"/>
    </row>
    <row r="3997" spans="28:28" ht="15.75">
      <c r="AB3997" s="139"/>
    </row>
    <row r="3998" spans="28:28" ht="15.75">
      <c r="AB3998" s="139"/>
    </row>
    <row r="3999" spans="28:28" ht="15.75">
      <c r="AB3999" s="139"/>
    </row>
    <row r="4000" spans="28:28" ht="15.75">
      <c r="AB4000" s="139"/>
    </row>
    <row r="4001" spans="28:28" ht="15.75">
      <c r="AB4001" s="139"/>
    </row>
    <row r="4002" spans="28:28" ht="15.75">
      <c r="AB4002" s="139"/>
    </row>
    <row r="4003" spans="28:28" ht="15.75">
      <c r="AB4003" s="139"/>
    </row>
    <row r="4004" spans="28:28" ht="15.75">
      <c r="AB4004" s="139"/>
    </row>
    <row r="4005" spans="28:28" ht="15.75">
      <c r="AB4005" s="139"/>
    </row>
    <row r="4006" spans="28:28" ht="15.75">
      <c r="AB4006" s="139"/>
    </row>
    <row r="4007" spans="28:28" ht="15.75">
      <c r="AB4007" s="139"/>
    </row>
    <row r="4008" spans="28:28" ht="15.75">
      <c r="AB4008" s="139"/>
    </row>
    <row r="4009" spans="28:28" ht="15.75">
      <c r="AB4009" s="139"/>
    </row>
    <row r="4010" spans="28:28" ht="15.75">
      <c r="AB4010" s="139"/>
    </row>
    <row r="4011" spans="28:28" ht="15.75">
      <c r="AB4011" s="139"/>
    </row>
    <row r="4012" spans="28:28" ht="15.75">
      <c r="AB4012" s="139"/>
    </row>
    <row r="4013" spans="28:28" ht="15.75">
      <c r="AB4013" s="139"/>
    </row>
    <row r="4014" spans="28:28" ht="15.75">
      <c r="AB4014" s="139"/>
    </row>
    <row r="4015" spans="28:28" ht="15.75">
      <c r="AB4015" s="139"/>
    </row>
    <row r="4016" spans="28:28" ht="15.75">
      <c r="AB4016" s="139"/>
    </row>
    <row r="4017" spans="28:28" ht="15.75">
      <c r="AB4017" s="139"/>
    </row>
    <row r="4018" spans="28:28" ht="15.75">
      <c r="AB4018" s="139"/>
    </row>
    <row r="4019" spans="28:28" ht="15.75">
      <c r="AB4019" s="139"/>
    </row>
    <row r="4020" spans="28:28" ht="15.75">
      <c r="AB4020" s="139"/>
    </row>
    <row r="4021" spans="28:28" ht="15.75">
      <c r="AB4021" s="139"/>
    </row>
    <row r="4022" spans="28:28" ht="15.75">
      <c r="AB4022" s="139"/>
    </row>
    <row r="4023" spans="28:28" ht="15.75">
      <c r="AB4023" s="139"/>
    </row>
    <row r="4024" spans="28:28" ht="15.75">
      <c r="AB4024" s="139"/>
    </row>
    <row r="4025" spans="28:28" ht="15.75">
      <c r="AB4025" s="139"/>
    </row>
    <row r="4026" spans="28:28" ht="15.75">
      <c r="AB4026" s="139"/>
    </row>
    <row r="4027" spans="28:28" ht="15.75">
      <c r="AB4027" s="139"/>
    </row>
    <row r="4028" spans="28:28" ht="15.75">
      <c r="AB4028" s="139"/>
    </row>
    <row r="4029" spans="28:28" ht="15.75">
      <c r="AB4029" s="139"/>
    </row>
    <row r="4030" spans="28:28" ht="15.75">
      <c r="AB4030" s="139"/>
    </row>
    <row r="4031" spans="28:28" ht="15.75">
      <c r="AB4031" s="139"/>
    </row>
    <row r="4032" spans="28:28" ht="15.75">
      <c r="AB4032" s="139"/>
    </row>
    <row r="4033" spans="28:28" ht="15.75">
      <c r="AB4033" s="139"/>
    </row>
    <row r="4034" spans="28:28" ht="15.75">
      <c r="AB4034" s="139"/>
    </row>
    <row r="4035" spans="28:28" ht="15.75">
      <c r="AB4035" s="139"/>
    </row>
    <row r="4036" spans="28:28" ht="15.75">
      <c r="AB4036" s="139"/>
    </row>
    <row r="4037" spans="28:28" ht="15.75">
      <c r="AB4037" s="139"/>
    </row>
    <row r="4038" spans="28:28" ht="15.75">
      <c r="AB4038" s="139"/>
    </row>
    <row r="4039" spans="28:28" ht="15.75">
      <c r="AB4039" s="139"/>
    </row>
    <row r="4040" spans="28:28" ht="15.75">
      <c r="AB4040" s="139"/>
    </row>
    <row r="4041" spans="28:28" ht="15.75">
      <c r="AB4041" s="139"/>
    </row>
    <row r="4042" spans="28:28" ht="15.75">
      <c r="AB4042" s="139"/>
    </row>
    <row r="4043" spans="28:28" ht="15.75">
      <c r="AB4043" s="139"/>
    </row>
    <row r="4044" spans="28:28" ht="15.75">
      <c r="AB4044" s="139"/>
    </row>
    <row r="4045" spans="28:28" ht="15.75">
      <c r="AB4045" s="139"/>
    </row>
    <row r="4046" spans="28:28" ht="15.75">
      <c r="AB4046" s="139"/>
    </row>
    <row r="4047" spans="28:28" ht="15.75">
      <c r="AB4047" s="139"/>
    </row>
    <row r="4048" spans="28:28" ht="15.75">
      <c r="AB4048" s="139"/>
    </row>
    <row r="4049" spans="28:28" ht="15.75">
      <c r="AB4049" s="139"/>
    </row>
    <row r="4050" spans="28:28" ht="15.75">
      <c r="AB4050" s="139"/>
    </row>
    <row r="4051" spans="28:28" ht="15.75">
      <c r="AB4051" s="139"/>
    </row>
    <row r="4052" spans="28:28" ht="15.75">
      <c r="AB4052" s="139"/>
    </row>
    <row r="4053" spans="28:28" ht="15.75">
      <c r="AB4053" s="139"/>
    </row>
    <row r="4054" spans="28:28" ht="15.75">
      <c r="AB4054" s="139"/>
    </row>
    <row r="4055" spans="28:28" ht="15.75">
      <c r="AB4055" s="139"/>
    </row>
    <row r="4056" spans="28:28" ht="15.75">
      <c r="AB4056" s="139"/>
    </row>
    <row r="4057" spans="28:28" ht="15.75">
      <c r="AB4057" s="139"/>
    </row>
    <row r="4058" spans="28:28" ht="15.75">
      <c r="AB4058" s="139"/>
    </row>
    <row r="4059" spans="28:28" ht="15.75">
      <c r="AB4059" s="139"/>
    </row>
    <row r="4060" spans="28:28" ht="15.75">
      <c r="AB4060" s="139"/>
    </row>
    <row r="4061" spans="28:28" ht="15.75">
      <c r="AB4061" s="139"/>
    </row>
    <row r="4062" spans="28:28" ht="15.75">
      <c r="AB4062" s="139"/>
    </row>
    <row r="4063" spans="28:28" ht="15.75">
      <c r="AB4063" s="139"/>
    </row>
    <row r="4064" spans="28:28" ht="15.75">
      <c r="AB4064" s="139"/>
    </row>
    <row r="4065" spans="28:28" ht="15.75">
      <c r="AB4065" s="139"/>
    </row>
    <row r="4066" spans="28:28" ht="15.75">
      <c r="AB4066" s="139"/>
    </row>
    <row r="4067" spans="28:28" ht="15.75">
      <c r="AB4067" s="139"/>
    </row>
    <row r="4068" spans="28:28" ht="15.75">
      <c r="AB4068" s="139"/>
    </row>
    <row r="4069" spans="28:28" ht="15.75">
      <c r="AB4069" s="139"/>
    </row>
    <row r="4070" spans="28:28" ht="15.75">
      <c r="AB4070" s="139"/>
    </row>
    <row r="4071" spans="28:28" ht="15.75">
      <c r="AB4071" s="139"/>
    </row>
    <row r="4072" spans="28:28" ht="15.75">
      <c r="AB4072" s="139"/>
    </row>
    <row r="4073" spans="28:28" ht="15.75">
      <c r="AB4073" s="139"/>
    </row>
    <row r="4074" spans="28:28" ht="15.75">
      <c r="AB4074" s="139"/>
    </row>
    <row r="4075" spans="28:28" ht="15.75">
      <c r="AB4075" s="139"/>
    </row>
    <row r="4076" spans="28:28" ht="15.75">
      <c r="AB4076" s="139"/>
    </row>
    <row r="4077" spans="28:28" ht="15.75">
      <c r="AB4077" s="139"/>
    </row>
    <row r="4078" spans="28:28" ht="15.75">
      <c r="AB4078" s="139"/>
    </row>
    <row r="4079" spans="28:28" ht="15.75">
      <c r="AB4079" s="139"/>
    </row>
    <row r="4080" spans="28:28" ht="15.75">
      <c r="AB4080" s="139"/>
    </row>
    <row r="4081" spans="28:28" ht="15.75">
      <c r="AB4081" s="139"/>
    </row>
    <row r="4082" spans="28:28" ht="15.75">
      <c r="AB4082" s="139"/>
    </row>
    <row r="4083" spans="28:28" ht="15.75">
      <c r="AB4083" s="139"/>
    </row>
    <row r="4084" spans="28:28" ht="15.75">
      <c r="AB4084" s="139"/>
    </row>
    <row r="4085" spans="28:28" ht="15.75">
      <c r="AB4085" s="139"/>
    </row>
    <row r="4086" spans="28:28" ht="15.75">
      <c r="AB4086" s="139"/>
    </row>
    <row r="4087" spans="28:28" ht="15.75">
      <c r="AB4087" s="139"/>
    </row>
    <row r="4088" spans="28:28" ht="15.75">
      <c r="AB4088" s="139"/>
    </row>
    <row r="4089" spans="28:28" ht="15.75">
      <c r="AB4089" s="139"/>
    </row>
    <row r="4090" spans="28:28" ht="15.75">
      <c r="AB4090" s="139"/>
    </row>
    <row r="4091" spans="28:28" ht="15.75">
      <c r="AB4091" s="139"/>
    </row>
    <row r="4092" spans="28:28" ht="15.75">
      <c r="AB4092" s="139"/>
    </row>
    <row r="4093" spans="28:28" ht="15.75">
      <c r="AB4093" s="139"/>
    </row>
    <row r="4094" spans="28:28" ht="15.75">
      <c r="AB4094" s="139"/>
    </row>
    <row r="4095" spans="28:28" ht="15.75">
      <c r="AB4095" s="139"/>
    </row>
    <row r="4096" spans="28:28" ht="15.75">
      <c r="AB4096" s="139"/>
    </row>
    <row r="4097" spans="28:28" ht="15.75">
      <c r="AB4097" s="139"/>
    </row>
    <row r="4098" spans="28:28" ht="15.75">
      <c r="AB4098" s="139"/>
    </row>
    <row r="4099" spans="28:28" ht="15.75">
      <c r="AB4099" s="139"/>
    </row>
    <row r="4100" spans="28:28" ht="15.75">
      <c r="AB4100" s="139"/>
    </row>
    <row r="4101" spans="28:28" ht="15.75">
      <c r="AB4101" s="139"/>
    </row>
    <row r="4102" spans="28:28" ht="15.75">
      <c r="AB4102" s="139"/>
    </row>
    <row r="4103" spans="28:28" ht="15.75">
      <c r="AB4103" s="139"/>
    </row>
    <row r="4104" spans="28:28" ht="15.75">
      <c r="AB4104" s="139"/>
    </row>
    <row r="4105" spans="28:28" ht="15.75">
      <c r="AB4105" s="139"/>
    </row>
    <row r="4106" spans="28:28" ht="15.75">
      <c r="AB4106" s="139"/>
    </row>
    <row r="4107" spans="28:28" ht="15.75">
      <c r="AB4107" s="139"/>
    </row>
    <row r="4108" spans="28:28" ht="15.75">
      <c r="AB4108" s="139"/>
    </row>
    <row r="4109" spans="28:28" ht="15.75">
      <c r="AB4109" s="139"/>
    </row>
    <row r="4110" spans="28:28" ht="15.75">
      <c r="AB4110" s="139"/>
    </row>
    <row r="4111" spans="28:28" ht="15.75">
      <c r="AB4111" s="139"/>
    </row>
    <row r="4112" spans="28:28" ht="15.75">
      <c r="AB4112" s="139"/>
    </row>
    <row r="4113" spans="28:28" ht="15.75">
      <c r="AB4113" s="139"/>
    </row>
    <row r="4114" spans="28:28" ht="15.75">
      <c r="AB4114" s="139"/>
    </row>
    <row r="4115" spans="28:28" ht="15.75">
      <c r="AB4115" s="139"/>
    </row>
    <row r="4116" spans="28:28" ht="15.75">
      <c r="AB4116" s="139"/>
    </row>
    <row r="4117" spans="28:28" ht="15.75">
      <c r="AB4117" s="139"/>
    </row>
    <row r="4118" spans="28:28" ht="15.75">
      <c r="AB4118" s="139"/>
    </row>
    <row r="4119" spans="28:28" ht="15.75">
      <c r="AB4119" s="139"/>
    </row>
    <row r="4120" spans="28:28" ht="15.75">
      <c r="AB4120" s="139"/>
    </row>
    <row r="4121" spans="28:28" ht="15.75">
      <c r="AB4121" s="139"/>
    </row>
    <row r="4122" spans="28:28" ht="15.75">
      <c r="AB4122" s="139"/>
    </row>
    <row r="4123" spans="28:28" ht="15.75">
      <c r="AB4123" s="139"/>
    </row>
    <row r="4124" spans="28:28" ht="15.75">
      <c r="AB4124" s="139"/>
    </row>
    <row r="4125" spans="28:28" ht="15.75">
      <c r="AB4125" s="139"/>
    </row>
    <row r="4126" spans="28:28" ht="15.75">
      <c r="AB4126" s="139"/>
    </row>
    <row r="4127" spans="28:28" ht="15.75">
      <c r="AB4127" s="139"/>
    </row>
    <row r="4128" spans="28:28" ht="15.75">
      <c r="AB4128" s="139"/>
    </row>
    <row r="4129" spans="28:28" ht="15.75">
      <c r="AB4129" s="139"/>
    </row>
    <row r="4130" spans="28:28" ht="15.75">
      <c r="AB4130" s="139"/>
    </row>
    <row r="4131" spans="28:28" ht="15.75">
      <c r="AB4131" s="139"/>
    </row>
    <row r="4132" spans="28:28" ht="15.75">
      <c r="AB4132" s="139"/>
    </row>
    <row r="4133" spans="28:28" ht="15.75">
      <c r="AB4133" s="139"/>
    </row>
    <row r="4134" spans="28:28" ht="15.75">
      <c r="AB4134" s="139"/>
    </row>
    <row r="4135" spans="28:28" ht="15.75">
      <c r="AB4135" s="139"/>
    </row>
    <row r="4136" spans="28:28" ht="15.75">
      <c r="AB4136" s="139"/>
    </row>
    <row r="4137" spans="28:28" ht="15.75">
      <c r="AB4137" s="139"/>
    </row>
    <row r="4138" spans="28:28" ht="15.75">
      <c r="AB4138" s="139"/>
    </row>
    <row r="4139" spans="28:28" ht="15.75">
      <c r="AB4139" s="139"/>
    </row>
    <row r="4140" spans="28:28" ht="15.75">
      <c r="AB4140" s="139"/>
    </row>
    <row r="4141" spans="28:28" ht="15.75">
      <c r="AB4141" s="139"/>
    </row>
    <row r="4142" spans="28:28" ht="15.75">
      <c r="AB4142" s="139"/>
    </row>
    <row r="4143" spans="28:28" ht="15.75">
      <c r="AB4143" s="139"/>
    </row>
    <row r="4144" spans="28:28" ht="15.75">
      <c r="AB4144" s="139"/>
    </row>
    <row r="4145" spans="28:28" ht="15.75">
      <c r="AB4145" s="139"/>
    </row>
    <row r="4146" spans="28:28" ht="15.75">
      <c r="AB4146" s="139"/>
    </row>
    <row r="4147" spans="28:28" ht="15.75">
      <c r="AB4147" s="139"/>
    </row>
    <row r="4148" spans="28:28" ht="15.75">
      <c r="AB4148" s="139"/>
    </row>
    <row r="4149" spans="28:28" ht="15.75">
      <c r="AB4149" s="139"/>
    </row>
    <row r="4150" spans="28:28" ht="15.75">
      <c r="AB4150" s="139"/>
    </row>
    <row r="4151" spans="28:28" ht="15.75">
      <c r="AB4151" s="139"/>
    </row>
    <row r="4152" spans="28:28" ht="15.75">
      <c r="AB4152" s="139"/>
    </row>
    <row r="4153" spans="28:28" ht="15.75">
      <c r="AB4153" s="139"/>
    </row>
    <row r="4154" spans="28:28" ht="15.75">
      <c r="AB4154" s="139"/>
    </row>
    <row r="4155" spans="28:28" ht="15.75">
      <c r="AB4155" s="139"/>
    </row>
    <row r="4156" spans="28:28" ht="15.75">
      <c r="AB4156" s="139"/>
    </row>
    <row r="4157" spans="28:28" ht="15.75">
      <c r="AB4157" s="139"/>
    </row>
    <row r="4158" spans="28:28" ht="15.75">
      <c r="AB4158" s="139"/>
    </row>
    <row r="4159" spans="28:28" ht="15.75">
      <c r="AB4159" s="139"/>
    </row>
    <row r="4160" spans="28:28" ht="15.75">
      <c r="AB4160" s="139"/>
    </row>
    <row r="4161" spans="28:28" ht="15.75">
      <c r="AB4161" s="139"/>
    </row>
    <row r="4162" spans="28:28" ht="15.75">
      <c r="AB4162" s="139"/>
    </row>
    <row r="4163" spans="28:28" ht="15.75">
      <c r="AB4163" s="139"/>
    </row>
    <row r="4164" spans="28:28" ht="15.75">
      <c r="AB4164" s="139"/>
    </row>
    <row r="4165" spans="28:28" ht="15.75">
      <c r="AB4165" s="139"/>
    </row>
    <row r="4166" spans="28:28" ht="15.75">
      <c r="AB4166" s="139"/>
    </row>
    <row r="4167" spans="28:28" ht="15.75">
      <c r="AB4167" s="139"/>
    </row>
    <row r="4168" spans="28:28" ht="15.75">
      <c r="AB4168" s="139"/>
    </row>
    <row r="4169" spans="28:28" ht="15.75">
      <c r="AB4169" s="139"/>
    </row>
    <row r="4170" spans="28:28" ht="15.75">
      <c r="AB4170" s="139"/>
    </row>
    <row r="4171" spans="28:28" ht="15.75">
      <c r="AB4171" s="139"/>
    </row>
    <row r="4172" spans="28:28" ht="15.75">
      <c r="AB4172" s="139"/>
    </row>
    <row r="4173" spans="28:28" ht="15.75">
      <c r="AB4173" s="139"/>
    </row>
    <row r="4174" spans="28:28" ht="15.75">
      <c r="AB4174" s="139"/>
    </row>
    <row r="4175" spans="28:28" ht="15.75">
      <c r="AB4175" s="139"/>
    </row>
    <row r="4176" spans="28:28" ht="15.75">
      <c r="AB4176" s="139"/>
    </row>
    <row r="4177" spans="28:28" ht="15.75">
      <c r="AB4177" s="139"/>
    </row>
    <row r="4178" spans="28:28" ht="15.75">
      <c r="AB4178" s="139"/>
    </row>
    <row r="4179" spans="28:28" ht="15.75">
      <c r="AB4179" s="139"/>
    </row>
    <row r="4180" spans="28:28" ht="15.75">
      <c r="AB4180" s="139"/>
    </row>
    <row r="4181" spans="28:28" ht="15.75">
      <c r="AB4181" s="139"/>
    </row>
    <row r="4182" spans="28:28" ht="15.75">
      <c r="AB4182" s="139"/>
    </row>
    <row r="4183" spans="28:28" ht="15.75">
      <c r="AB4183" s="139"/>
    </row>
    <row r="4184" spans="28:28" ht="15.75">
      <c r="AB4184" s="139"/>
    </row>
    <row r="4185" spans="28:28" ht="15.75">
      <c r="AB4185" s="139"/>
    </row>
    <row r="4186" spans="28:28" ht="15.75">
      <c r="AB4186" s="139"/>
    </row>
    <row r="4187" spans="28:28" ht="15.75">
      <c r="AB4187" s="139"/>
    </row>
    <row r="4188" spans="28:28" ht="15.75">
      <c r="AB4188" s="139"/>
    </row>
    <row r="4189" spans="28:28" ht="15.75">
      <c r="AB4189" s="139"/>
    </row>
    <row r="4190" spans="28:28" ht="15.75">
      <c r="AB4190" s="139"/>
    </row>
    <row r="4191" spans="28:28" ht="15.75">
      <c r="AB4191" s="139"/>
    </row>
    <row r="4192" spans="28:28" ht="15.75">
      <c r="AB4192" s="139"/>
    </row>
    <row r="4193" spans="28:28" ht="15.75">
      <c r="AB4193" s="139"/>
    </row>
    <row r="4194" spans="28:28" ht="15.75">
      <c r="AB4194" s="139"/>
    </row>
    <row r="4195" spans="28:28" ht="15.75">
      <c r="AB4195" s="139"/>
    </row>
    <row r="4196" spans="28:28" ht="15.75">
      <c r="AB4196" s="139"/>
    </row>
    <row r="4197" spans="28:28" ht="15.75">
      <c r="AB4197" s="139"/>
    </row>
    <row r="4198" spans="28:28" ht="15.75">
      <c r="AB4198" s="139"/>
    </row>
    <row r="4199" spans="28:28" ht="15.75">
      <c r="AB4199" s="139"/>
    </row>
    <row r="4200" spans="28:28" ht="15.75">
      <c r="AB4200" s="139"/>
    </row>
    <row r="4201" spans="28:28" ht="15.75">
      <c r="AB4201" s="139"/>
    </row>
    <row r="4202" spans="28:28" ht="15.75">
      <c r="AB4202" s="139"/>
    </row>
    <row r="4203" spans="28:28" ht="15.75">
      <c r="AB4203" s="139"/>
    </row>
    <row r="4204" spans="28:28" ht="15.75">
      <c r="AB4204" s="139"/>
    </row>
    <row r="4205" spans="28:28" ht="15.75">
      <c r="AB4205" s="139"/>
    </row>
    <row r="4206" spans="28:28" ht="15.75">
      <c r="AB4206" s="139"/>
    </row>
    <row r="4207" spans="28:28" ht="15.75">
      <c r="AB4207" s="139"/>
    </row>
    <row r="4208" spans="28:28" ht="15.75">
      <c r="AB4208" s="139"/>
    </row>
    <row r="4209" spans="28:28" ht="15.75">
      <c r="AB4209" s="139"/>
    </row>
    <row r="4210" spans="28:28" ht="15.75">
      <c r="AB4210" s="139"/>
    </row>
    <row r="4211" spans="28:28" ht="15.75">
      <c r="AB4211" s="139"/>
    </row>
    <row r="4212" spans="28:28" ht="15.75">
      <c r="AB4212" s="139"/>
    </row>
    <row r="4213" spans="28:28" ht="15.75">
      <c r="AB4213" s="139"/>
    </row>
    <row r="4214" spans="28:28" ht="15.75">
      <c r="AB4214" s="139"/>
    </row>
    <row r="4215" spans="28:28" ht="15.75">
      <c r="AB4215" s="139"/>
    </row>
    <row r="4216" spans="28:28" ht="15.75">
      <c r="AB4216" s="139"/>
    </row>
    <row r="4217" spans="28:28" ht="15.75">
      <c r="AB4217" s="139"/>
    </row>
    <row r="4218" spans="28:28" ht="15.75">
      <c r="AB4218" s="139"/>
    </row>
    <row r="4219" spans="28:28" ht="15.75">
      <c r="AB4219" s="139"/>
    </row>
    <row r="4220" spans="28:28" ht="15.75">
      <c r="AB4220" s="139"/>
    </row>
    <row r="4221" spans="28:28" ht="15.75">
      <c r="AB4221" s="139"/>
    </row>
    <row r="4222" spans="28:28" ht="15.75">
      <c r="AB4222" s="139"/>
    </row>
    <row r="4223" spans="28:28" ht="15.75">
      <c r="AB4223" s="139"/>
    </row>
    <row r="4224" spans="28:28" ht="15.75">
      <c r="AB4224" s="139"/>
    </row>
    <row r="4225" spans="28:28" ht="15.75">
      <c r="AB4225" s="139"/>
    </row>
    <row r="4226" spans="28:28" ht="15.75">
      <c r="AB4226" s="139"/>
    </row>
    <row r="4227" spans="28:28" ht="15.75">
      <c r="AB4227" s="139"/>
    </row>
    <row r="4228" spans="28:28" ht="15.75">
      <c r="AB4228" s="139"/>
    </row>
    <row r="4229" spans="28:28" ht="15.75">
      <c r="AB4229" s="139"/>
    </row>
    <row r="4230" spans="28:28" ht="15.75">
      <c r="AB4230" s="139"/>
    </row>
    <row r="4231" spans="28:28" ht="15.75">
      <c r="AB4231" s="139"/>
    </row>
    <row r="4232" spans="28:28" ht="15.75">
      <c r="AB4232" s="139"/>
    </row>
    <row r="4233" spans="28:28" ht="15.75">
      <c r="AB4233" s="139"/>
    </row>
    <row r="4234" spans="28:28" ht="15.75">
      <c r="AB4234" s="139"/>
    </row>
    <row r="4235" spans="28:28" ht="15.75">
      <c r="AB4235" s="139"/>
    </row>
    <row r="4236" spans="28:28" ht="15.75">
      <c r="AB4236" s="139"/>
    </row>
    <row r="4237" spans="28:28" ht="15.75">
      <c r="AB4237" s="139"/>
    </row>
    <row r="4238" spans="28:28" ht="15.75">
      <c r="AB4238" s="139"/>
    </row>
    <row r="4239" spans="28:28" ht="15.75">
      <c r="AB4239" s="139"/>
    </row>
    <row r="4240" spans="28:28" ht="15.75">
      <c r="AB4240" s="139"/>
    </row>
    <row r="4241" spans="28:28" ht="15.75">
      <c r="AB4241" s="139"/>
    </row>
    <row r="4242" spans="28:28" ht="15.75">
      <c r="AB4242" s="139"/>
    </row>
    <row r="4243" spans="28:28" ht="15.75">
      <c r="AB4243" s="139"/>
    </row>
    <row r="4244" spans="28:28" ht="15.75">
      <c r="AB4244" s="139"/>
    </row>
    <row r="4245" spans="28:28" ht="15.75">
      <c r="AB4245" s="139"/>
    </row>
    <row r="4246" spans="28:28" ht="15.75">
      <c r="AB4246" s="139"/>
    </row>
    <row r="4247" spans="28:28" ht="15.75">
      <c r="AB4247" s="139"/>
    </row>
    <row r="4248" spans="28:28" ht="15.75">
      <c r="AB4248" s="139"/>
    </row>
    <row r="4249" spans="28:28" ht="15.75">
      <c r="AB4249" s="139"/>
    </row>
    <row r="4250" spans="28:28" ht="15.75">
      <c r="AB4250" s="139"/>
    </row>
    <row r="4251" spans="28:28" ht="15.75">
      <c r="AB4251" s="139"/>
    </row>
    <row r="4252" spans="28:28" ht="15.75">
      <c r="AB4252" s="139"/>
    </row>
    <row r="4253" spans="28:28" ht="15.75">
      <c r="AB4253" s="139"/>
    </row>
    <row r="4254" spans="28:28" ht="15.75">
      <c r="AB4254" s="139"/>
    </row>
    <row r="4255" spans="28:28" ht="15.75">
      <c r="AB4255" s="139"/>
    </row>
    <row r="4256" spans="28:28" ht="15.75">
      <c r="AB4256" s="139"/>
    </row>
    <row r="4257" spans="28:28" ht="15.75">
      <c r="AB4257" s="139"/>
    </row>
    <row r="4258" spans="28:28" ht="15.75">
      <c r="AB4258" s="139"/>
    </row>
    <row r="4259" spans="28:28" ht="15.75">
      <c r="AB4259" s="139"/>
    </row>
    <row r="4260" spans="28:28" ht="15.75">
      <c r="AB4260" s="139"/>
    </row>
    <row r="4261" spans="28:28" ht="15.75">
      <c r="AB4261" s="139"/>
    </row>
    <row r="4262" spans="28:28" ht="15.75">
      <c r="AB4262" s="139"/>
    </row>
    <row r="4263" spans="28:28" ht="15.75">
      <c r="AB4263" s="139"/>
    </row>
    <row r="4264" spans="28:28" ht="15.75">
      <c r="AB4264" s="139"/>
    </row>
    <row r="4265" spans="28:28" ht="15.75">
      <c r="AB4265" s="139"/>
    </row>
    <row r="4266" spans="28:28" ht="15.75">
      <c r="AB4266" s="139"/>
    </row>
    <row r="4267" spans="28:28" ht="15.75">
      <c r="AB4267" s="139"/>
    </row>
    <row r="4268" spans="28:28" ht="15.75">
      <c r="AB4268" s="139"/>
    </row>
    <row r="4269" spans="28:28" ht="15.75">
      <c r="AB4269" s="139"/>
    </row>
    <row r="4270" spans="28:28" ht="15.75">
      <c r="AB4270" s="139"/>
    </row>
    <row r="4271" spans="28:28" ht="15.75">
      <c r="AB4271" s="139"/>
    </row>
    <row r="4272" spans="28:28" ht="15.75">
      <c r="AB4272" s="139"/>
    </row>
    <row r="4273" spans="28:28" ht="15.75">
      <c r="AB4273" s="139"/>
    </row>
    <row r="4274" spans="28:28" ht="15.75">
      <c r="AB4274" s="139"/>
    </row>
    <row r="4275" spans="28:28" ht="15.75">
      <c r="AB4275" s="139"/>
    </row>
    <row r="4276" spans="28:28" ht="15.75">
      <c r="AB4276" s="139"/>
    </row>
    <row r="4277" spans="28:28" ht="15.75">
      <c r="AB4277" s="139"/>
    </row>
    <row r="4278" spans="28:28" ht="15.75">
      <c r="AB4278" s="139"/>
    </row>
    <row r="4279" spans="28:28" ht="15.75">
      <c r="AB4279" s="139"/>
    </row>
    <row r="4280" spans="28:28" ht="15.75">
      <c r="AB4280" s="139"/>
    </row>
    <row r="4281" spans="28:28" ht="15.75">
      <c r="AB4281" s="139"/>
    </row>
    <row r="4282" spans="28:28" ht="15.75">
      <c r="AB4282" s="139"/>
    </row>
    <row r="4283" spans="28:28" ht="15.75">
      <c r="AB4283" s="139"/>
    </row>
    <row r="4284" spans="28:28" ht="15.75">
      <c r="AB4284" s="139"/>
    </row>
    <row r="4285" spans="28:28" ht="15.75">
      <c r="AB4285" s="139"/>
    </row>
    <row r="4286" spans="28:28" ht="15.75">
      <c r="AB4286" s="139"/>
    </row>
    <row r="4287" spans="28:28" ht="15.75">
      <c r="AB4287" s="139"/>
    </row>
    <row r="4288" spans="28:28" ht="15.75">
      <c r="AB4288" s="139"/>
    </row>
    <row r="4289" spans="28:28" ht="15.75">
      <c r="AB4289" s="139"/>
    </row>
    <row r="4290" spans="28:28" ht="15.75">
      <c r="AB4290" s="139"/>
    </row>
    <row r="4291" spans="28:28" ht="15.75">
      <c r="AB4291" s="139"/>
    </row>
    <row r="4292" spans="28:28" ht="15.75">
      <c r="AB4292" s="139"/>
    </row>
    <row r="4293" spans="28:28" ht="15.75">
      <c r="AB4293" s="139"/>
    </row>
    <row r="4294" spans="28:28" ht="15.75">
      <c r="AB4294" s="139"/>
    </row>
    <row r="4295" spans="28:28" ht="15.75">
      <c r="AB4295" s="139"/>
    </row>
    <row r="4296" spans="28:28" ht="15.75">
      <c r="AB4296" s="139"/>
    </row>
    <row r="4297" spans="28:28" ht="15.75">
      <c r="AB4297" s="139"/>
    </row>
    <row r="4298" spans="28:28" ht="15.75">
      <c r="AB4298" s="139"/>
    </row>
    <row r="4299" spans="28:28" ht="15.75">
      <c r="AB4299" s="139"/>
    </row>
    <row r="4300" spans="28:28" ht="15.75">
      <c r="AB4300" s="139"/>
    </row>
    <row r="4301" spans="28:28" ht="15.75">
      <c r="AB4301" s="139"/>
    </row>
    <row r="4302" spans="28:28" ht="15.75">
      <c r="AB4302" s="139"/>
    </row>
    <row r="4303" spans="28:28" ht="15.75">
      <c r="AB4303" s="139"/>
    </row>
    <row r="4304" spans="28:28" ht="15.75">
      <c r="AB4304" s="139"/>
    </row>
    <row r="4305" spans="28:28" ht="15.75">
      <c r="AB4305" s="139"/>
    </row>
    <row r="4306" spans="28:28" ht="15.75">
      <c r="AB4306" s="139"/>
    </row>
    <row r="4307" spans="28:28" ht="15.75">
      <c r="AB4307" s="139"/>
    </row>
    <row r="4308" spans="28:28" ht="15.75">
      <c r="AB4308" s="139"/>
    </row>
    <row r="4309" spans="28:28" ht="15.75">
      <c r="AB4309" s="139"/>
    </row>
    <row r="4310" spans="28:28" ht="15.75">
      <c r="AB4310" s="139"/>
    </row>
    <row r="4311" spans="28:28" ht="15.75">
      <c r="AB4311" s="139"/>
    </row>
    <row r="4312" spans="28:28" ht="15.75">
      <c r="AB4312" s="139"/>
    </row>
    <row r="4313" spans="28:28" ht="15.75">
      <c r="AB4313" s="139"/>
    </row>
    <row r="4314" spans="28:28" ht="15.75">
      <c r="AB4314" s="139"/>
    </row>
    <row r="4315" spans="28:28" ht="15.75">
      <c r="AB4315" s="139"/>
    </row>
    <row r="4316" spans="28:28" ht="15.75">
      <c r="AB4316" s="139"/>
    </row>
    <row r="4317" spans="28:28" ht="15.75">
      <c r="AB4317" s="139"/>
    </row>
    <row r="4318" spans="28:28" ht="15.75">
      <c r="AB4318" s="139"/>
    </row>
    <row r="4319" spans="28:28" ht="15.75">
      <c r="AB4319" s="139"/>
    </row>
    <row r="4320" spans="28:28" ht="15.75">
      <c r="AB4320" s="139"/>
    </row>
    <row r="4321" spans="28:28" ht="15.75">
      <c r="AB4321" s="139"/>
    </row>
    <row r="4322" spans="28:28" ht="15.75">
      <c r="AB4322" s="139"/>
    </row>
    <row r="4323" spans="28:28" ht="15.75">
      <c r="AB4323" s="139"/>
    </row>
    <row r="4324" spans="28:28" ht="15.75">
      <c r="AB4324" s="139"/>
    </row>
    <row r="4325" spans="28:28" ht="15.75">
      <c r="AB4325" s="139"/>
    </row>
    <row r="4326" spans="28:28" ht="15.75">
      <c r="AB4326" s="139"/>
    </row>
    <row r="4327" spans="28:28" ht="15.75">
      <c r="AB4327" s="139"/>
    </row>
    <row r="4328" spans="28:28" ht="15.75">
      <c r="AB4328" s="139"/>
    </row>
    <row r="4329" spans="28:28" ht="15.75">
      <c r="AB4329" s="139"/>
    </row>
    <row r="4330" spans="28:28" ht="15.75">
      <c r="AB4330" s="139"/>
    </row>
    <row r="4331" spans="28:28" ht="15.75">
      <c r="AB4331" s="139"/>
    </row>
    <row r="4332" spans="28:28" ht="15.75">
      <c r="AB4332" s="139"/>
    </row>
    <row r="4333" spans="28:28" ht="15.75">
      <c r="AB4333" s="139"/>
    </row>
    <row r="4334" spans="28:28" ht="15.75">
      <c r="AB4334" s="139"/>
    </row>
    <row r="4335" spans="28:28" ht="15.75">
      <c r="AB4335" s="139"/>
    </row>
    <row r="4336" spans="28:28" ht="15.75">
      <c r="AB4336" s="139"/>
    </row>
    <row r="4337" spans="28:28" ht="15.75">
      <c r="AB4337" s="139"/>
    </row>
    <row r="4338" spans="28:28" ht="15.75">
      <c r="AB4338" s="139"/>
    </row>
    <row r="4339" spans="28:28" ht="15.75">
      <c r="AB4339" s="139"/>
    </row>
    <row r="4340" spans="28:28" ht="15.75">
      <c r="AB4340" s="139"/>
    </row>
    <row r="4341" spans="28:28" ht="15.75">
      <c r="AB4341" s="139"/>
    </row>
    <row r="4342" spans="28:28" ht="15.75">
      <c r="AB4342" s="139"/>
    </row>
    <row r="4343" spans="28:28" ht="15.75">
      <c r="AB4343" s="139"/>
    </row>
    <row r="4344" spans="28:28" ht="15.75">
      <c r="AB4344" s="139"/>
    </row>
    <row r="4345" spans="28:28" ht="15.75">
      <c r="AB4345" s="139"/>
    </row>
    <row r="4346" spans="28:28" ht="15.75">
      <c r="AB4346" s="139"/>
    </row>
    <row r="4347" spans="28:28" ht="15.75">
      <c r="AB4347" s="139"/>
    </row>
    <row r="4348" spans="28:28" ht="15.75">
      <c r="AB4348" s="139"/>
    </row>
    <row r="4349" spans="28:28" ht="15.75">
      <c r="AB4349" s="139"/>
    </row>
    <row r="4350" spans="28:28" ht="15.75">
      <c r="AB4350" s="139"/>
    </row>
    <row r="4351" spans="28:28" ht="15.75">
      <c r="AB4351" s="139"/>
    </row>
    <row r="4352" spans="28:28" ht="15.75">
      <c r="AB4352" s="139"/>
    </row>
    <row r="4353" spans="28:28" ht="15.75">
      <c r="AB4353" s="139"/>
    </row>
    <row r="4354" spans="28:28" ht="15.75">
      <c r="AB4354" s="139"/>
    </row>
    <row r="4355" spans="28:28" ht="15.75">
      <c r="AB4355" s="139"/>
    </row>
    <row r="4356" spans="28:28" ht="15.75">
      <c r="AB4356" s="139"/>
    </row>
    <row r="4357" spans="28:28" ht="15.75">
      <c r="AB4357" s="139"/>
    </row>
    <row r="4358" spans="28:28" ht="15.75">
      <c r="AB4358" s="139"/>
    </row>
    <row r="4359" spans="28:28" ht="15.75">
      <c r="AB4359" s="139"/>
    </row>
    <row r="4360" spans="28:28" ht="15.75">
      <c r="AB4360" s="139"/>
    </row>
    <row r="4361" spans="28:28" ht="15.75">
      <c r="AB4361" s="139"/>
    </row>
    <row r="4362" spans="28:28" ht="15.75">
      <c r="AB4362" s="139"/>
    </row>
    <row r="4363" spans="28:28" ht="15.75">
      <c r="AB4363" s="139"/>
    </row>
    <row r="4364" spans="28:28" ht="15.75">
      <c r="AB4364" s="139"/>
    </row>
    <row r="4365" spans="28:28" ht="15.75">
      <c r="AB4365" s="139"/>
    </row>
    <row r="4366" spans="28:28" ht="15.75">
      <c r="AB4366" s="139"/>
    </row>
    <row r="4367" spans="28:28" ht="15.75">
      <c r="AB4367" s="139"/>
    </row>
    <row r="4368" spans="28:28" ht="15.75">
      <c r="AB4368" s="139"/>
    </row>
    <row r="4369" spans="28:28" ht="15.75">
      <c r="AB4369" s="139"/>
    </row>
    <row r="4370" spans="28:28" ht="15.75">
      <c r="AB4370" s="139"/>
    </row>
    <row r="4371" spans="28:28" ht="15.75">
      <c r="AB4371" s="139"/>
    </row>
    <row r="4372" spans="28:28" ht="15.75">
      <c r="AB4372" s="139"/>
    </row>
    <row r="4373" spans="28:28" ht="15.75">
      <c r="AB4373" s="139"/>
    </row>
    <row r="4374" spans="28:28" ht="15.75">
      <c r="AB4374" s="139"/>
    </row>
    <row r="4375" spans="28:28" ht="15.75">
      <c r="AB4375" s="139"/>
    </row>
    <row r="4376" spans="28:28" ht="15.75">
      <c r="AB4376" s="139"/>
    </row>
    <row r="4377" spans="28:28" ht="15.75">
      <c r="AB4377" s="139"/>
    </row>
    <row r="4378" spans="28:28" ht="15.75">
      <c r="AB4378" s="139"/>
    </row>
    <row r="4379" spans="28:28" ht="15.75">
      <c r="AB4379" s="139"/>
    </row>
    <row r="4380" spans="28:28" ht="15.75">
      <c r="AB4380" s="139"/>
    </row>
    <row r="4381" spans="28:28" ht="15.75">
      <c r="AB4381" s="139"/>
    </row>
    <row r="4382" spans="28:28" ht="15.75">
      <c r="AB4382" s="139"/>
    </row>
    <row r="4383" spans="28:28" ht="15.75">
      <c r="AB4383" s="139"/>
    </row>
    <row r="4384" spans="28:28" ht="15.75">
      <c r="AB4384" s="139"/>
    </row>
    <row r="4385" spans="28:28" ht="15.75">
      <c r="AB4385" s="139"/>
    </row>
    <row r="4386" spans="28:28" ht="15.75">
      <c r="AB4386" s="139"/>
    </row>
    <row r="4387" spans="28:28" ht="15.75">
      <c r="AB4387" s="139"/>
    </row>
    <row r="4388" spans="28:28" ht="15.75">
      <c r="AB4388" s="139"/>
    </row>
    <row r="4389" spans="28:28" ht="15.75">
      <c r="AB4389" s="139"/>
    </row>
    <row r="4390" spans="28:28" ht="15.75">
      <c r="AB4390" s="139"/>
    </row>
    <row r="4391" spans="28:28" ht="15.75">
      <c r="AB4391" s="139"/>
    </row>
    <row r="4392" spans="28:28" ht="15.75">
      <c r="AB4392" s="139"/>
    </row>
    <row r="4393" spans="28:28" ht="15.75">
      <c r="AB4393" s="139"/>
    </row>
    <row r="4394" spans="28:28" ht="15.75">
      <c r="AB4394" s="139"/>
    </row>
    <row r="4395" spans="28:28" ht="15.75">
      <c r="AB4395" s="139"/>
    </row>
    <row r="4396" spans="28:28" ht="15.75">
      <c r="AB4396" s="139"/>
    </row>
    <row r="4397" spans="28:28" ht="15.75">
      <c r="AB4397" s="139"/>
    </row>
    <row r="4398" spans="28:28" ht="15.75">
      <c r="AB4398" s="139"/>
    </row>
    <row r="4399" spans="28:28" ht="15.75">
      <c r="AB4399" s="139"/>
    </row>
    <row r="4400" spans="28:28" ht="15.75">
      <c r="AB4400" s="139"/>
    </row>
    <row r="4401" spans="28:28" ht="15.75">
      <c r="AB4401" s="139"/>
    </row>
    <row r="4402" spans="28:28" ht="15.75">
      <c r="AB4402" s="139"/>
    </row>
    <row r="4403" spans="28:28" ht="15.75">
      <c r="AB4403" s="139"/>
    </row>
    <row r="4404" spans="28:28" ht="15.75">
      <c r="AB4404" s="139"/>
    </row>
    <row r="4405" spans="28:28" ht="15.75">
      <c r="AB4405" s="139"/>
    </row>
    <row r="4406" spans="28:28" ht="15.75">
      <c r="AB4406" s="139"/>
    </row>
    <row r="4407" spans="28:28" ht="15.75">
      <c r="AB4407" s="139"/>
    </row>
    <row r="4408" spans="28:28" ht="15.75">
      <c r="AB4408" s="139"/>
    </row>
    <row r="4409" spans="28:28" ht="15.75">
      <c r="AB4409" s="139"/>
    </row>
    <row r="4410" spans="28:28" ht="15.75">
      <c r="AB4410" s="139"/>
    </row>
    <row r="4411" spans="28:28" ht="15.75">
      <c r="AB4411" s="139"/>
    </row>
    <row r="4412" spans="28:28" ht="15.75">
      <c r="AB4412" s="139"/>
    </row>
    <row r="4413" spans="28:28" ht="15.75">
      <c r="AB4413" s="139"/>
    </row>
    <row r="4414" spans="28:28" ht="15.75">
      <c r="AB4414" s="139"/>
    </row>
    <row r="4415" spans="28:28" ht="15.75">
      <c r="AB4415" s="139"/>
    </row>
    <row r="4416" spans="28:28" ht="15.75">
      <c r="AB4416" s="139"/>
    </row>
    <row r="4417" spans="28:28" ht="15.75">
      <c r="AB4417" s="139"/>
    </row>
    <row r="4418" spans="28:28" ht="15.75">
      <c r="AB4418" s="139"/>
    </row>
    <row r="4419" spans="28:28" ht="15.75">
      <c r="AB4419" s="139"/>
    </row>
    <row r="4420" spans="28:28" ht="15.75">
      <c r="AB4420" s="139"/>
    </row>
    <row r="4421" spans="28:28" ht="15.75">
      <c r="AB4421" s="139"/>
    </row>
    <row r="4422" spans="28:28" ht="15.75">
      <c r="AB4422" s="139"/>
    </row>
    <row r="4423" spans="28:28" ht="15.75">
      <c r="AB4423" s="139"/>
    </row>
    <row r="4424" spans="28:28" ht="15.75">
      <c r="AB4424" s="139"/>
    </row>
    <row r="4425" spans="28:28" ht="15.75">
      <c r="AB4425" s="139"/>
    </row>
    <row r="4426" spans="28:28" ht="15.75">
      <c r="AB4426" s="139"/>
    </row>
    <row r="4427" spans="28:28" ht="15.75">
      <c r="AB4427" s="139"/>
    </row>
    <row r="4428" spans="28:28" ht="15.75">
      <c r="AB4428" s="139"/>
    </row>
    <row r="4429" spans="28:28" ht="15.75">
      <c r="AB4429" s="139"/>
    </row>
    <row r="4430" spans="28:28" ht="15.75">
      <c r="AB4430" s="139"/>
    </row>
    <row r="4431" spans="28:28" ht="15.75">
      <c r="AB4431" s="139"/>
    </row>
    <row r="4432" spans="28:28" ht="15.75">
      <c r="AB4432" s="139"/>
    </row>
    <row r="4433" spans="28:28" ht="15.75">
      <c r="AB4433" s="139"/>
    </row>
    <row r="4434" spans="28:28" ht="15.75">
      <c r="AB4434" s="139"/>
    </row>
    <row r="4435" spans="28:28" ht="15.75">
      <c r="AB4435" s="139"/>
    </row>
    <row r="4436" spans="28:28" ht="15.75">
      <c r="AB4436" s="139"/>
    </row>
    <row r="4437" spans="28:28" ht="15.75">
      <c r="AB4437" s="139"/>
    </row>
    <row r="4438" spans="28:28" ht="15.75">
      <c r="AB4438" s="139"/>
    </row>
    <row r="4439" spans="28:28" ht="15.75">
      <c r="AB4439" s="139"/>
    </row>
    <row r="4440" spans="28:28" ht="15.75">
      <c r="AB4440" s="139"/>
    </row>
    <row r="4441" spans="28:28" ht="15.75">
      <c r="AB4441" s="139"/>
    </row>
    <row r="4442" spans="28:28" ht="15.75">
      <c r="AB4442" s="139"/>
    </row>
    <row r="4443" spans="28:28" ht="15.75">
      <c r="AB4443" s="139"/>
    </row>
    <row r="4444" spans="28:28" ht="15.75">
      <c r="AB4444" s="139"/>
    </row>
    <row r="4445" spans="28:28" ht="15.75">
      <c r="AB4445" s="139"/>
    </row>
    <row r="4446" spans="28:28" ht="15.75">
      <c r="AB4446" s="139"/>
    </row>
    <row r="4447" spans="28:28" ht="15.75">
      <c r="AB4447" s="139"/>
    </row>
    <row r="4448" spans="28:28" ht="15.75">
      <c r="AB4448" s="139"/>
    </row>
    <row r="4449" spans="28:28" ht="15.75">
      <c r="AB4449" s="139"/>
    </row>
    <row r="4450" spans="28:28" ht="15.75">
      <c r="AB4450" s="139"/>
    </row>
    <row r="4451" spans="28:28" ht="15.75">
      <c r="AB4451" s="139"/>
    </row>
    <row r="4452" spans="28:28" ht="15.75">
      <c r="AB4452" s="139"/>
    </row>
    <row r="4453" spans="28:28" ht="15.75">
      <c r="AB4453" s="139"/>
    </row>
    <row r="4454" spans="28:28" ht="15.75">
      <c r="AB4454" s="139"/>
    </row>
    <row r="4455" spans="28:28" ht="15.75">
      <c r="AB4455" s="139"/>
    </row>
    <row r="4456" spans="28:28" ht="15.75">
      <c r="AB4456" s="139"/>
    </row>
    <row r="4457" spans="28:28" ht="15.75">
      <c r="AB4457" s="139"/>
    </row>
    <row r="4458" spans="28:28" ht="15.75">
      <c r="AB4458" s="139"/>
    </row>
    <row r="4459" spans="28:28" ht="15.75">
      <c r="AB4459" s="139"/>
    </row>
    <row r="4460" spans="28:28" ht="15.75">
      <c r="AB4460" s="139"/>
    </row>
    <row r="4461" spans="28:28" ht="15.75">
      <c r="AB4461" s="139"/>
    </row>
    <row r="4462" spans="28:28" ht="15.75">
      <c r="AB4462" s="139"/>
    </row>
    <row r="4463" spans="28:28" ht="15.75">
      <c r="AB4463" s="139"/>
    </row>
    <row r="4464" spans="28:28" ht="15.75">
      <c r="AB4464" s="139"/>
    </row>
    <row r="4465" spans="28:28" ht="15.75">
      <c r="AB4465" s="139"/>
    </row>
    <row r="4466" spans="28:28" ht="15.75">
      <c r="AB4466" s="139"/>
    </row>
    <row r="4467" spans="28:28" ht="15.75">
      <c r="AB4467" s="139"/>
    </row>
    <row r="4468" spans="28:28" ht="15.75">
      <c r="AB4468" s="139"/>
    </row>
    <row r="4469" spans="28:28" ht="15.75">
      <c r="AB4469" s="139"/>
    </row>
    <row r="4470" spans="28:28" ht="15.75">
      <c r="AB4470" s="139"/>
    </row>
    <row r="4471" spans="28:28" ht="15.75">
      <c r="AB4471" s="139"/>
    </row>
    <row r="4472" spans="28:28" ht="15.75">
      <c r="AB4472" s="139"/>
    </row>
    <row r="4473" spans="28:28" ht="15.75">
      <c r="AB4473" s="139"/>
    </row>
    <row r="4474" spans="28:28" ht="15.75">
      <c r="AB4474" s="139"/>
    </row>
    <row r="4475" spans="28:28" ht="15.75">
      <c r="AB4475" s="139"/>
    </row>
    <row r="4476" spans="28:28" ht="15.75">
      <c r="AB4476" s="139"/>
    </row>
    <row r="4477" spans="28:28" ht="15.75">
      <c r="AB4477" s="139"/>
    </row>
    <row r="4478" spans="28:28" ht="15.75">
      <c r="AB4478" s="139"/>
    </row>
    <row r="4479" spans="28:28" ht="15.75">
      <c r="AB4479" s="139"/>
    </row>
    <row r="4480" spans="28:28" ht="15.75">
      <c r="AB4480" s="139"/>
    </row>
    <row r="4481" spans="28:28" ht="15.75">
      <c r="AB4481" s="139"/>
    </row>
    <row r="4482" spans="28:28" ht="15.75">
      <c r="AB4482" s="139"/>
    </row>
    <row r="4483" spans="28:28" ht="15.75">
      <c r="AB4483" s="139"/>
    </row>
    <row r="4484" spans="28:28" ht="15.75">
      <c r="AB4484" s="139"/>
    </row>
    <row r="4485" spans="28:28" ht="15.75">
      <c r="AB4485" s="139"/>
    </row>
    <row r="4486" spans="28:28" ht="15.75">
      <c r="AB4486" s="139"/>
    </row>
    <row r="4487" spans="28:28" ht="15.75">
      <c r="AB4487" s="139"/>
    </row>
    <row r="4488" spans="28:28" ht="15.75">
      <c r="AB4488" s="139"/>
    </row>
    <row r="4489" spans="28:28" ht="15.75">
      <c r="AB4489" s="139"/>
    </row>
    <row r="4490" spans="28:28" ht="15.75">
      <c r="AB4490" s="139"/>
    </row>
    <row r="4491" spans="28:28" ht="15.75">
      <c r="AB4491" s="139"/>
    </row>
    <row r="4492" spans="28:28" ht="15.75">
      <c r="AB4492" s="139"/>
    </row>
    <row r="4493" spans="28:28" ht="15.75">
      <c r="AB4493" s="139"/>
    </row>
    <row r="4494" spans="28:28" ht="15.75">
      <c r="AB4494" s="139"/>
    </row>
    <row r="4495" spans="28:28" ht="15.75">
      <c r="AB4495" s="139"/>
    </row>
    <row r="4496" spans="28:28" ht="15.75">
      <c r="AB4496" s="139"/>
    </row>
    <row r="4497" spans="28:28" ht="15.75">
      <c r="AB4497" s="139"/>
    </row>
    <row r="4498" spans="28:28" ht="15.75">
      <c r="AB4498" s="139"/>
    </row>
    <row r="4499" spans="28:28" ht="15.75">
      <c r="AB4499" s="139"/>
    </row>
    <row r="4500" spans="28:28" ht="15.75">
      <c r="AB4500" s="139"/>
    </row>
    <row r="4501" spans="28:28" ht="15.75">
      <c r="AB4501" s="139"/>
    </row>
    <row r="4502" spans="28:28" ht="15.75">
      <c r="AB4502" s="139"/>
    </row>
    <row r="4503" spans="28:28" ht="15.75">
      <c r="AB4503" s="139"/>
    </row>
    <row r="4504" spans="28:28" ht="15.75">
      <c r="AB4504" s="139"/>
    </row>
    <row r="4505" spans="28:28" ht="15.75">
      <c r="AB4505" s="139"/>
    </row>
    <row r="4506" spans="28:28" ht="15.75">
      <c r="AB4506" s="139"/>
    </row>
    <row r="4507" spans="28:28" ht="15.75">
      <c r="AB4507" s="139"/>
    </row>
    <row r="4508" spans="28:28" ht="15.75">
      <c r="AB4508" s="139"/>
    </row>
    <row r="4509" spans="28:28" ht="15.75">
      <c r="AB4509" s="139"/>
    </row>
    <row r="4510" spans="28:28" ht="15.75">
      <c r="AB4510" s="139"/>
    </row>
    <row r="4511" spans="28:28" ht="15.75">
      <c r="AB4511" s="139"/>
    </row>
    <row r="4512" spans="28:28" ht="15.75">
      <c r="AB4512" s="139"/>
    </row>
    <row r="4513" spans="28:28" ht="15.75">
      <c r="AB4513" s="139"/>
    </row>
    <row r="4514" spans="28:28" ht="15.75">
      <c r="AB4514" s="139"/>
    </row>
    <row r="4515" spans="28:28" ht="15.75">
      <c r="AB4515" s="139"/>
    </row>
    <row r="4516" spans="28:28" ht="15.75">
      <c r="AB4516" s="139"/>
    </row>
    <row r="4517" spans="28:28" ht="15.75">
      <c r="AB4517" s="139"/>
    </row>
    <row r="4518" spans="28:28" ht="15.75">
      <c r="AB4518" s="139"/>
    </row>
    <row r="4519" spans="28:28" ht="15.75">
      <c r="AB4519" s="139"/>
    </row>
    <row r="4520" spans="28:28" ht="15.75">
      <c r="AB4520" s="139"/>
    </row>
    <row r="4521" spans="28:28" ht="15.75">
      <c r="AB4521" s="139"/>
    </row>
    <row r="4522" spans="28:28" ht="15.75">
      <c r="AB4522" s="139"/>
    </row>
    <row r="4523" spans="28:28" ht="15.75">
      <c r="AB4523" s="139"/>
    </row>
    <row r="4524" spans="28:28" ht="15.75">
      <c r="AB4524" s="139"/>
    </row>
    <row r="4525" spans="28:28" ht="15.75">
      <c r="AB4525" s="139"/>
    </row>
    <row r="4526" spans="28:28" ht="15.75">
      <c r="AB4526" s="139"/>
    </row>
    <row r="4527" spans="28:28" ht="15.75">
      <c r="AB4527" s="139"/>
    </row>
    <row r="4528" spans="28:28" ht="15.75">
      <c r="AB4528" s="139"/>
    </row>
    <row r="4529" spans="28:28" ht="15.75">
      <c r="AB4529" s="139"/>
    </row>
    <row r="4530" spans="28:28" ht="15.75">
      <c r="AB4530" s="139"/>
    </row>
    <row r="4531" spans="28:28" ht="15.75">
      <c r="AB4531" s="139"/>
    </row>
    <row r="4532" spans="28:28" ht="15.75">
      <c r="AB4532" s="139"/>
    </row>
    <row r="4533" spans="28:28" ht="15.75">
      <c r="AB4533" s="139"/>
    </row>
    <row r="4534" spans="28:28" ht="15.75">
      <c r="AB4534" s="139"/>
    </row>
    <row r="4535" spans="28:28" ht="15.75">
      <c r="AB4535" s="139"/>
    </row>
    <row r="4536" spans="28:28" ht="15.75">
      <c r="AB4536" s="139"/>
    </row>
    <row r="4537" spans="28:28" ht="15.75">
      <c r="AB4537" s="139"/>
    </row>
    <row r="4538" spans="28:28" ht="15.75">
      <c r="AB4538" s="139"/>
    </row>
    <row r="4539" spans="28:28" ht="15.75">
      <c r="AB4539" s="139"/>
    </row>
    <row r="4540" spans="28:28" ht="15.75">
      <c r="AB4540" s="139"/>
    </row>
    <row r="4541" spans="28:28" ht="15.75">
      <c r="AB4541" s="139"/>
    </row>
    <row r="4542" spans="28:28" ht="15.75">
      <c r="AB4542" s="139"/>
    </row>
    <row r="4543" spans="28:28" ht="15.75">
      <c r="AB4543" s="139"/>
    </row>
    <row r="4544" spans="28:28" ht="15.75">
      <c r="AB4544" s="139"/>
    </row>
    <row r="4545" spans="28:28" ht="15.75">
      <c r="AB4545" s="139"/>
    </row>
    <row r="4546" spans="28:28" ht="15.75">
      <c r="AB4546" s="139"/>
    </row>
    <row r="4547" spans="28:28" ht="15.75">
      <c r="AB4547" s="139"/>
    </row>
    <row r="4548" spans="28:28" ht="15.75">
      <c r="AB4548" s="139"/>
    </row>
    <row r="4549" spans="28:28" ht="15.75">
      <c r="AB4549" s="139"/>
    </row>
    <row r="4550" spans="28:28" ht="15.75">
      <c r="AB4550" s="139"/>
    </row>
    <row r="4551" spans="28:28" ht="15.75">
      <c r="AB4551" s="139"/>
    </row>
    <row r="4552" spans="28:28" ht="15.75">
      <c r="AB4552" s="139"/>
    </row>
    <row r="4553" spans="28:28" ht="15.75">
      <c r="AB4553" s="139"/>
    </row>
    <row r="4554" spans="28:28" ht="15.75">
      <c r="AB4554" s="139"/>
    </row>
    <row r="4555" spans="28:28" ht="15.75">
      <c r="AB4555" s="139"/>
    </row>
    <row r="4556" spans="28:28" ht="15.75">
      <c r="AB4556" s="139"/>
    </row>
    <row r="4557" spans="28:28" ht="15.75">
      <c r="AB4557" s="139"/>
    </row>
    <row r="4558" spans="28:28" ht="15.75">
      <c r="AB4558" s="139"/>
    </row>
    <row r="4559" spans="28:28" ht="15.75">
      <c r="AB4559" s="139"/>
    </row>
    <row r="4560" spans="28:28" ht="15.75">
      <c r="AB4560" s="139"/>
    </row>
    <row r="4561" spans="28:28" ht="15.75">
      <c r="AB4561" s="139"/>
    </row>
    <row r="4562" spans="28:28" ht="15.75">
      <c r="AB4562" s="139"/>
    </row>
    <row r="4563" spans="28:28" ht="15.75">
      <c r="AB4563" s="139"/>
    </row>
    <row r="4564" spans="28:28" ht="15.75">
      <c r="AB4564" s="139"/>
    </row>
    <row r="4565" spans="28:28" ht="15.75">
      <c r="AB4565" s="139"/>
    </row>
    <row r="4566" spans="28:28" ht="15.75">
      <c r="AB4566" s="139"/>
    </row>
    <row r="4567" spans="28:28" ht="15.75">
      <c r="AB4567" s="139"/>
    </row>
    <row r="4568" spans="28:28" ht="15.75">
      <c r="AB4568" s="139"/>
    </row>
    <row r="4569" spans="28:28" ht="15.75">
      <c r="AB4569" s="139"/>
    </row>
    <row r="4570" spans="28:28" ht="15.75">
      <c r="AB4570" s="139"/>
    </row>
    <row r="4571" spans="28:28" ht="15.75">
      <c r="AB4571" s="139"/>
    </row>
    <row r="4572" spans="28:28" ht="15.75">
      <c r="AB4572" s="139"/>
    </row>
    <row r="4573" spans="28:28" ht="15.75">
      <c r="AB4573" s="139"/>
    </row>
    <row r="4574" spans="28:28" ht="15.75">
      <c r="AB4574" s="139"/>
    </row>
    <row r="4575" spans="28:28" ht="15.75">
      <c r="AB4575" s="139"/>
    </row>
    <row r="4576" spans="28:28" ht="15.75">
      <c r="AB4576" s="139"/>
    </row>
    <row r="4577" spans="28:28" ht="15.75">
      <c r="AB4577" s="139"/>
    </row>
    <row r="4578" spans="28:28" ht="15.75">
      <c r="AB4578" s="139"/>
    </row>
    <row r="4579" spans="28:28" ht="15.75">
      <c r="AB4579" s="139"/>
    </row>
    <row r="4580" spans="28:28" ht="15.75">
      <c r="AB4580" s="139"/>
    </row>
    <row r="4581" spans="28:28" ht="15.75">
      <c r="AB4581" s="139"/>
    </row>
    <row r="4582" spans="28:28" ht="15.75">
      <c r="AB4582" s="139"/>
    </row>
    <row r="4583" spans="28:28" ht="15.75">
      <c r="AB4583" s="139"/>
    </row>
    <row r="4584" spans="28:28" ht="15.75">
      <c r="AB4584" s="139"/>
    </row>
    <row r="4585" spans="28:28" ht="15.75">
      <c r="AB4585" s="139"/>
    </row>
    <row r="4586" spans="28:28" ht="15.75">
      <c r="AB4586" s="139"/>
    </row>
    <row r="4587" spans="28:28" ht="15.75">
      <c r="AB4587" s="139"/>
    </row>
    <row r="4588" spans="28:28" ht="15.75">
      <c r="AB4588" s="139"/>
    </row>
    <row r="4589" spans="28:28" ht="15.75">
      <c r="AB4589" s="139"/>
    </row>
    <row r="4590" spans="28:28" ht="15.75">
      <c r="AB4590" s="139"/>
    </row>
    <row r="4591" spans="28:28" ht="15.75">
      <c r="AB4591" s="139"/>
    </row>
    <row r="4592" spans="28:28" ht="15.75">
      <c r="AB4592" s="139"/>
    </row>
    <row r="4593" spans="28:28" ht="15.75">
      <c r="AB4593" s="139"/>
    </row>
    <row r="4594" spans="28:28" ht="15.75">
      <c r="AB4594" s="139"/>
    </row>
    <row r="4595" spans="28:28" ht="15.75">
      <c r="AB4595" s="139"/>
    </row>
    <row r="4596" spans="28:28" ht="15.75">
      <c r="AB4596" s="139"/>
    </row>
    <row r="4597" spans="28:28" ht="15.75">
      <c r="AB4597" s="139"/>
    </row>
    <row r="4598" spans="28:28" ht="15.75">
      <c r="AB4598" s="139"/>
    </row>
    <row r="4599" spans="28:28" ht="15.75">
      <c r="AB4599" s="139"/>
    </row>
    <row r="4600" spans="28:28" ht="15.75">
      <c r="AB4600" s="139"/>
    </row>
    <row r="4601" spans="28:28" ht="15.75">
      <c r="AB4601" s="139"/>
    </row>
    <row r="4602" spans="28:28" ht="15.75">
      <c r="AB4602" s="139"/>
    </row>
    <row r="4603" spans="28:28" ht="15.75">
      <c r="AB4603" s="139"/>
    </row>
    <row r="4604" spans="28:28" ht="15.75">
      <c r="AB4604" s="139"/>
    </row>
    <row r="4605" spans="28:28" ht="15.75">
      <c r="AB4605" s="139"/>
    </row>
    <row r="4606" spans="28:28" ht="15.75">
      <c r="AB4606" s="139"/>
    </row>
    <row r="4607" spans="28:28" ht="15.75">
      <c r="AB4607" s="139"/>
    </row>
    <row r="4608" spans="28:28" ht="15.75">
      <c r="AB4608" s="139"/>
    </row>
    <row r="4609" spans="28:28" ht="15.75">
      <c r="AB4609" s="139"/>
    </row>
    <row r="4610" spans="28:28" ht="15.75">
      <c r="AB4610" s="139"/>
    </row>
    <row r="4611" spans="28:28" ht="15.75">
      <c r="AB4611" s="139"/>
    </row>
    <row r="4612" spans="28:28" ht="15.75">
      <c r="AB4612" s="139"/>
    </row>
    <row r="4613" spans="28:28" ht="15.75">
      <c r="AB4613" s="139"/>
    </row>
    <row r="4614" spans="28:28" ht="15.75">
      <c r="AB4614" s="139"/>
    </row>
    <row r="4615" spans="28:28" ht="15.75">
      <c r="AB4615" s="139"/>
    </row>
    <row r="4616" spans="28:28" ht="15.75">
      <c r="AB4616" s="139"/>
    </row>
    <row r="4617" spans="28:28" ht="15.75">
      <c r="AB4617" s="139"/>
    </row>
    <row r="4618" spans="28:28" ht="15.75">
      <c r="AB4618" s="139"/>
    </row>
    <row r="4619" spans="28:28" ht="15.75">
      <c r="AB4619" s="139"/>
    </row>
    <row r="4620" spans="28:28" ht="15.75">
      <c r="AB4620" s="139"/>
    </row>
    <row r="4621" spans="28:28" ht="15.75">
      <c r="AB4621" s="139"/>
    </row>
    <row r="4622" spans="28:28" ht="15.75">
      <c r="AB4622" s="139"/>
    </row>
    <row r="4623" spans="28:28" ht="15.75">
      <c r="AB4623" s="139"/>
    </row>
    <row r="4624" spans="28:28" ht="15.75">
      <c r="AB4624" s="139"/>
    </row>
    <row r="4625" spans="28:28" ht="15.75">
      <c r="AB4625" s="139"/>
    </row>
    <row r="4626" spans="28:28" ht="15.75">
      <c r="AB4626" s="139"/>
    </row>
    <row r="4627" spans="28:28" ht="15.75">
      <c r="AB4627" s="139"/>
    </row>
    <row r="4628" spans="28:28" ht="15.75">
      <c r="AB4628" s="139"/>
    </row>
    <row r="4629" spans="28:28" ht="15.75">
      <c r="AB4629" s="139"/>
    </row>
    <row r="4630" spans="28:28" ht="15.75">
      <c r="AB4630" s="139"/>
    </row>
    <row r="4631" spans="28:28" ht="15.75">
      <c r="AB4631" s="139"/>
    </row>
    <row r="4632" spans="28:28" ht="15.75">
      <c r="AB4632" s="139"/>
    </row>
    <row r="4633" spans="28:28" ht="15.75">
      <c r="AB4633" s="139"/>
    </row>
    <row r="4634" spans="28:28" ht="15.75">
      <c r="AB4634" s="139"/>
    </row>
    <row r="4635" spans="28:28" ht="15.75">
      <c r="AB4635" s="139"/>
    </row>
    <row r="4636" spans="28:28" ht="15.75">
      <c r="AB4636" s="139"/>
    </row>
    <row r="4637" spans="28:28" ht="15.75">
      <c r="AB4637" s="139"/>
    </row>
    <row r="4638" spans="28:28" ht="15.75">
      <c r="AB4638" s="139"/>
    </row>
    <row r="4639" spans="28:28" ht="15.75">
      <c r="AB4639" s="139"/>
    </row>
    <row r="4640" spans="28:28" ht="15.75">
      <c r="AB4640" s="139"/>
    </row>
    <row r="4641" spans="28:28" ht="15.75">
      <c r="AB4641" s="139"/>
    </row>
    <row r="4642" spans="28:28" ht="15.75">
      <c r="AB4642" s="139"/>
    </row>
    <row r="4643" spans="28:28" ht="15.75">
      <c r="AB4643" s="139"/>
    </row>
    <row r="4644" spans="28:28" ht="15.75">
      <c r="AB4644" s="139"/>
    </row>
    <row r="4645" spans="28:28" ht="15.75">
      <c r="AB4645" s="139"/>
    </row>
    <row r="4646" spans="28:28" ht="15.75">
      <c r="AB4646" s="139"/>
    </row>
    <row r="4647" spans="28:28" ht="15.75">
      <c r="AB4647" s="139"/>
    </row>
    <row r="4648" spans="28:28" ht="15.75">
      <c r="AB4648" s="139"/>
    </row>
    <row r="4649" spans="28:28" ht="15.75">
      <c r="AB4649" s="139"/>
    </row>
    <row r="4650" spans="28:28" ht="15.75">
      <c r="AB4650" s="139"/>
    </row>
    <row r="4651" spans="28:28" ht="15.75">
      <c r="AB4651" s="139"/>
    </row>
    <row r="4652" spans="28:28" ht="15.75">
      <c r="AB4652" s="139"/>
    </row>
    <row r="4653" spans="28:28" ht="15.75">
      <c r="AB4653" s="139"/>
    </row>
    <row r="4654" spans="28:28" ht="15.75">
      <c r="AB4654" s="139"/>
    </row>
    <row r="4655" spans="28:28" ht="15.75">
      <c r="AB4655" s="139"/>
    </row>
    <row r="4656" spans="28:28" ht="15.75">
      <c r="AB4656" s="139"/>
    </row>
    <row r="4657" spans="28:28" ht="15.75">
      <c r="AB4657" s="139"/>
    </row>
    <row r="4658" spans="28:28" ht="15.75">
      <c r="AB4658" s="139"/>
    </row>
    <row r="4659" spans="28:28" ht="15.75">
      <c r="AB4659" s="139"/>
    </row>
    <row r="4660" spans="28:28" ht="15.75">
      <c r="AB4660" s="139"/>
    </row>
    <row r="4661" spans="28:28" ht="15.75">
      <c r="AB4661" s="139"/>
    </row>
    <row r="4662" spans="28:28" ht="15.75">
      <c r="AB4662" s="139"/>
    </row>
    <row r="4663" spans="28:28" ht="15.75">
      <c r="AB4663" s="139"/>
    </row>
    <row r="4664" spans="28:28" ht="15.75">
      <c r="AB4664" s="139"/>
    </row>
    <row r="4665" spans="28:28" ht="15.75">
      <c r="AB4665" s="139"/>
    </row>
    <row r="4666" spans="28:28" ht="15.75">
      <c r="AB4666" s="139"/>
    </row>
    <row r="4667" spans="28:28" ht="15.75">
      <c r="AB4667" s="139"/>
    </row>
    <row r="4668" spans="28:28" ht="15.75">
      <c r="AB4668" s="139"/>
    </row>
    <row r="4669" spans="28:28" ht="15.75">
      <c r="AB4669" s="139"/>
    </row>
    <row r="4670" spans="28:28" ht="15.75">
      <c r="AB4670" s="139"/>
    </row>
    <row r="4671" spans="28:28" ht="15.75">
      <c r="AB4671" s="139"/>
    </row>
    <row r="4672" spans="28:28" ht="15.75">
      <c r="AB4672" s="139"/>
    </row>
    <row r="4673" spans="28:28" ht="15.75">
      <c r="AB4673" s="139"/>
    </row>
    <row r="4674" spans="28:28" ht="15.75">
      <c r="AB4674" s="139"/>
    </row>
    <row r="4675" spans="28:28" ht="15.75">
      <c r="AB4675" s="139"/>
    </row>
    <row r="4676" spans="28:28" ht="15.75">
      <c r="AB4676" s="139"/>
    </row>
    <row r="4677" spans="28:28" ht="15.75">
      <c r="AB4677" s="139"/>
    </row>
    <row r="4678" spans="28:28" ht="15.75">
      <c r="AB4678" s="139"/>
    </row>
    <row r="4679" spans="28:28" ht="15.75">
      <c r="AB4679" s="139"/>
    </row>
    <row r="4680" spans="28:28" ht="15.75">
      <c r="AB4680" s="139"/>
    </row>
    <row r="4681" spans="28:28" ht="15.75">
      <c r="AB4681" s="139"/>
    </row>
    <row r="4682" spans="28:28" ht="15.75">
      <c r="AB4682" s="139"/>
    </row>
    <row r="4683" spans="28:28" ht="15.75">
      <c r="AB4683" s="139"/>
    </row>
    <row r="4684" spans="28:28" ht="15.75">
      <c r="AB4684" s="139"/>
    </row>
    <row r="4685" spans="28:28" ht="15.75">
      <c r="AB4685" s="139"/>
    </row>
    <row r="4686" spans="28:28" ht="15.75">
      <c r="AB4686" s="139"/>
    </row>
    <row r="4687" spans="28:28" ht="15.75">
      <c r="AB4687" s="139"/>
    </row>
    <row r="4688" spans="28:28" ht="15.75">
      <c r="AB4688" s="139"/>
    </row>
    <row r="4689" spans="28:28" ht="15.75">
      <c r="AB4689" s="139"/>
    </row>
    <row r="4690" spans="28:28" ht="15.75">
      <c r="AB4690" s="139"/>
    </row>
    <row r="4691" spans="28:28" ht="15.75">
      <c r="AB4691" s="139"/>
    </row>
    <row r="4692" spans="28:28" ht="15.75">
      <c r="AB4692" s="139"/>
    </row>
    <row r="4693" spans="28:28" ht="15.75">
      <c r="AB4693" s="139"/>
    </row>
    <row r="4694" spans="28:28" ht="15.75">
      <c r="AB4694" s="139"/>
    </row>
    <row r="4695" spans="28:28" ht="15.75">
      <c r="AB4695" s="139"/>
    </row>
    <row r="4696" spans="28:28" ht="15.75">
      <c r="AB4696" s="139"/>
    </row>
    <row r="4697" spans="28:28" ht="15.75">
      <c r="AB4697" s="139"/>
    </row>
    <row r="4698" spans="28:28" ht="15.75">
      <c r="AB4698" s="139"/>
    </row>
    <row r="4699" spans="28:28" ht="15.75">
      <c r="AB4699" s="139"/>
    </row>
    <row r="4700" spans="28:28" ht="15.75">
      <c r="AB4700" s="139"/>
    </row>
    <row r="4701" spans="28:28" ht="15.75">
      <c r="AB4701" s="139"/>
    </row>
    <row r="4702" spans="28:28" ht="15.75">
      <c r="AB4702" s="139"/>
    </row>
    <row r="4703" spans="28:28" ht="15.75">
      <c r="AB4703" s="139"/>
    </row>
    <row r="4704" spans="28:28" ht="15.75">
      <c r="AB4704" s="139"/>
    </row>
    <row r="4705" spans="28:28" ht="15.75">
      <c r="AB4705" s="139"/>
    </row>
    <row r="4706" spans="28:28" ht="15.75">
      <c r="AB4706" s="139"/>
    </row>
    <row r="4707" spans="28:28" ht="15.75">
      <c r="AB4707" s="139"/>
    </row>
    <row r="4708" spans="28:28" ht="15.75">
      <c r="AB4708" s="139"/>
    </row>
    <row r="4709" spans="28:28" ht="15.75">
      <c r="AB4709" s="139"/>
    </row>
    <row r="4710" spans="28:28" ht="15.75">
      <c r="AB4710" s="139"/>
    </row>
    <row r="4711" spans="28:28" ht="15.75">
      <c r="AB4711" s="139"/>
    </row>
    <row r="4712" spans="28:28" ht="15.75">
      <c r="AB4712" s="139"/>
    </row>
    <row r="4713" spans="28:28" ht="15.75">
      <c r="AB4713" s="139"/>
    </row>
    <row r="4714" spans="28:28" ht="15.75">
      <c r="AB4714" s="139"/>
    </row>
    <row r="4715" spans="28:28" ht="15.75">
      <c r="AB4715" s="139"/>
    </row>
    <row r="4716" spans="28:28" ht="15.75">
      <c r="AB4716" s="139"/>
    </row>
    <row r="4717" spans="28:28" ht="15.75">
      <c r="AB4717" s="139"/>
    </row>
    <row r="4718" spans="28:28" ht="15.75">
      <c r="AB4718" s="139"/>
    </row>
    <row r="4719" spans="28:28" ht="15.75">
      <c r="AB4719" s="139"/>
    </row>
    <row r="4720" spans="28:28" ht="15.75">
      <c r="AB4720" s="139"/>
    </row>
    <row r="4721" spans="28:28" ht="15.75">
      <c r="AB4721" s="139"/>
    </row>
    <row r="4722" spans="28:28" ht="15.75">
      <c r="AB4722" s="139"/>
    </row>
    <row r="4723" spans="28:28" ht="15.75">
      <c r="AB4723" s="139"/>
    </row>
    <row r="4724" spans="28:28" ht="15.75">
      <c r="AB4724" s="139"/>
    </row>
    <row r="4725" spans="28:28" ht="15.75">
      <c r="AB4725" s="139"/>
    </row>
    <row r="4726" spans="28:28" ht="15.75">
      <c r="AB4726" s="139"/>
    </row>
    <row r="4727" spans="28:28" ht="15.75">
      <c r="AB4727" s="139"/>
    </row>
    <row r="4728" spans="28:28" ht="15.75">
      <c r="AB4728" s="139"/>
    </row>
    <row r="4729" spans="28:28" ht="15.75">
      <c r="AB4729" s="139"/>
    </row>
    <row r="4730" spans="28:28" ht="15.75">
      <c r="AB4730" s="139"/>
    </row>
    <row r="4731" spans="28:28" ht="15.75">
      <c r="AB4731" s="139"/>
    </row>
    <row r="4732" spans="28:28" ht="15.75">
      <c r="AB4732" s="139"/>
    </row>
    <row r="4733" spans="28:28" ht="15.75">
      <c r="AB4733" s="139"/>
    </row>
    <row r="4734" spans="28:28" ht="15.75">
      <c r="AB4734" s="139"/>
    </row>
    <row r="4735" spans="28:28" ht="15.75">
      <c r="AB4735" s="139"/>
    </row>
    <row r="4736" spans="28:28" ht="15.75">
      <c r="AB4736" s="139"/>
    </row>
    <row r="4737" spans="28:28" ht="15.75">
      <c r="AB4737" s="139"/>
    </row>
    <row r="4738" spans="28:28" ht="15.75">
      <c r="AB4738" s="139"/>
    </row>
    <row r="4739" spans="28:28" ht="15.75">
      <c r="AB4739" s="139"/>
    </row>
    <row r="4740" spans="28:28" ht="15.75">
      <c r="AB4740" s="139"/>
    </row>
    <row r="4741" spans="28:28" ht="15.75">
      <c r="AB4741" s="139"/>
    </row>
    <row r="4742" spans="28:28" ht="15.75">
      <c r="AB4742" s="139"/>
    </row>
    <row r="4743" spans="28:28" ht="15.75">
      <c r="AB4743" s="139"/>
    </row>
    <row r="4744" spans="28:28" ht="15.75">
      <c r="AB4744" s="139"/>
    </row>
    <row r="4745" spans="28:28" ht="15.75">
      <c r="AB4745" s="139"/>
    </row>
    <row r="4746" spans="28:28" ht="15.75">
      <c r="AB4746" s="139"/>
    </row>
    <row r="4747" spans="28:28" ht="15.75">
      <c r="AB4747" s="139"/>
    </row>
    <row r="4748" spans="28:28" ht="15.75">
      <c r="AB4748" s="139"/>
    </row>
    <row r="4749" spans="28:28" ht="15.75">
      <c r="AB4749" s="139"/>
    </row>
    <row r="4750" spans="28:28" ht="15.75">
      <c r="AB4750" s="139"/>
    </row>
    <row r="4751" spans="28:28" ht="15.75">
      <c r="AB4751" s="139"/>
    </row>
    <row r="4752" spans="28:28" ht="15.75">
      <c r="AB4752" s="139"/>
    </row>
    <row r="4753" spans="28:28" ht="15.75">
      <c r="AB4753" s="139"/>
    </row>
    <row r="4754" spans="28:28" ht="15.75">
      <c r="AB4754" s="139"/>
    </row>
    <row r="4755" spans="28:28" ht="15.75">
      <c r="AB4755" s="139"/>
    </row>
    <row r="4756" spans="28:28" ht="15.75">
      <c r="AB4756" s="139"/>
    </row>
    <row r="4757" spans="28:28" ht="15.75">
      <c r="AB4757" s="139"/>
    </row>
    <row r="4758" spans="28:28" ht="15.75">
      <c r="AB4758" s="139"/>
    </row>
    <row r="4759" spans="28:28" ht="15.75">
      <c r="AB4759" s="139"/>
    </row>
    <row r="4760" spans="28:28" ht="15.75">
      <c r="AB4760" s="139"/>
    </row>
    <row r="4761" spans="28:28" ht="15.75">
      <c r="AB4761" s="139"/>
    </row>
    <row r="4762" spans="28:28" ht="15.75">
      <c r="AB4762" s="139"/>
    </row>
    <row r="4763" spans="28:28" ht="15.75">
      <c r="AB4763" s="139"/>
    </row>
    <row r="4764" spans="28:28" ht="15.75">
      <c r="AB4764" s="139"/>
    </row>
    <row r="4765" spans="28:28" ht="15.75">
      <c r="AB4765" s="139"/>
    </row>
    <row r="4766" spans="28:28" ht="15.75">
      <c r="AB4766" s="139"/>
    </row>
    <row r="4767" spans="28:28" ht="15.75">
      <c r="AB4767" s="139"/>
    </row>
    <row r="4768" spans="28:28" ht="15.75">
      <c r="AB4768" s="139"/>
    </row>
    <row r="4769" spans="28:28" ht="15.75">
      <c r="AB4769" s="139"/>
    </row>
    <row r="4770" spans="28:28" ht="15.75">
      <c r="AB4770" s="139"/>
    </row>
    <row r="4771" spans="28:28" ht="15.75">
      <c r="AB4771" s="139"/>
    </row>
    <row r="4772" spans="28:28" ht="15.75">
      <c r="AB4772" s="139"/>
    </row>
    <row r="4773" spans="28:28" ht="15.75">
      <c r="AB4773" s="139"/>
    </row>
    <row r="4774" spans="28:28" ht="15.75">
      <c r="AB4774" s="139"/>
    </row>
    <row r="4775" spans="28:28" ht="15.75">
      <c r="AB4775" s="139"/>
    </row>
    <row r="4776" spans="28:28" ht="15.75">
      <c r="AB4776" s="139"/>
    </row>
    <row r="4777" spans="28:28" ht="15.75">
      <c r="AB4777" s="139"/>
    </row>
    <row r="4778" spans="28:28" ht="15.75">
      <c r="AB4778" s="139"/>
    </row>
    <row r="4779" spans="28:28" ht="15.75">
      <c r="AB4779" s="139"/>
    </row>
    <row r="4780" spans="28:28" ht="15.75">
      <c r="AB4780" s="139"/>
    </row>
    <row r="4781" spans="28:28" ht="15.75">
      <c r="AB4781" s="139"/>
    </row>
    <row r="4782" spans="28:28" ht="15.75">
      <c r="AB4782" s="139"/>
    </row>
    <row r="4783" spans="28:28" ht="15.75">
      <c r="AB4783" s="139"/>
    </row>
    <row r="4784" spans="28:28" ht="15.75">
      <c r="AB4784" s="139"/>
    </row>
    <row r="4785" spans="28:28" ht="15.75">
      <c r="AB4785" s="139"/>
    </row>
    <row r="4786" spans="28:28" ht="15.75">
      <c r="AB4786" s="139"/>
    </row>
    <row r="4787" spans="28:28" ht="15.75">
      <c r="AB4787" s="139"/>
    </row>
    <row r="4788" spans="28:28" ht="15.75">
      <c r="AB4788" s="139"/>
    </row>
    <row r="4789" spans="28:28" ht="15.75">
      <c r="AB4789" s="139"/>
    </row>
    <row r="4790" spans="28:28" ht="15.75">
      <c r="AB4790" s="139"/>
    </row>
    <row r="4791" spans="28:28" ht="15.75">
      <c r="AB4791" s="139"/>
    </row>
    <row r="4792" spans="28:28" ht="15.75">
      <c r="AB4792" s="139"/>
    </row>
    <row r="4793" spans="28:28" ht="15.75">
      <c r="AB4793" s="139"/>
    </row>
    <row r="4794" spans="28:28" ht="15.75">
      <c r="AB4794" s="139"/>
    </row>
    <row r="4795" spans="28:28" ht="15.75">
      <c r="AB4795" s="139"/>
    </row>
    <row r="4796" spans="28:28" ht="15.75">
      <c r="AB4796" s="139"/>
    </row>
    <row r="4797" spans="28:28" ht="15.75">
      <c r="AB4797" s="139"/>
    </row>
    <row r="4798" spans="28:28" ht="15.75">
      <c r="AB4798" s="139"/>
    </row>
    <row r="4799" spans="28:28" ht="15.75">
      <c r="AB4799" s="139"/>
    </row>
    <row r="4800" spans="28:28" ht="15.75">
      <c r="AB4800" s="139"/>
    </row>
    <row r="4801" spans="28:28" ht="15.75">
      <c r="AB4801" s="139"/>
    </row>
    <row r="4802" spans="28:28" ht="15.75">
      <c r="AB4802" s="139"/>
    </row>
    <row r="4803" spans="28:28" ht="15.75">
      <c r="AB4803" s="139"/>
    </row>
    <row r="4804" spans="28:28" ht="15.75">
      <c r="AB4804" s="139"/>
    </row>
    <row r="4805" spans="28:28" ht="15.75">
      <c r="AB4805" s="139"/>
    </row>
    <row r="4806" spans="28:28" ht="15.75">
      <c r="AB4806" s="139"/>
    </row>
    <row r="4807" spans="28:28" ht="15.75">
      <c r="AB4807" s="139"/>
    </row>
    <row r="4808" spans="28:28" ht="15.75">
      <c r="AB4808" s="139"/>
    </row>
    <row r="4809" spans="28:28" ht="15.75">
      <c r="AB4809" s="139"/>
    </row>
    <row r="4810" spans="28:28" ht="15.75">
      <c r="AB4810" s="139"/>
    </row>
    <row r="4811" spans="28:28" ht="15.75">
      <c r="AB4811" s="139"/>
    </row>
    <row r="4812" spans="28:28" ht="15.75">
      <c r="AB4812" s="139"/>
    </row>
    <row r="4813" spans="28:28" ht="15.75">
      <c r="AB4813" s="139"/>
    </row>
    <row r="4814" spans="28:28" ht="15.75">
      <c r="AB4814" s="139"/>
    </row>
    <row r="4815" spans="28:28" ht="15.75">
      <c r="AB4815" s="139"/>
    </row>
    <row r="4816" spans="28:28" ht="15.75">
      <c r="AB4816" s="139"/>
    </row>
    <row r="4817" spans="28:28" ht="15.75">
      <c r="AB4817" s="139"/>
    </row>
    <row r="4818" spans="28:28" ht="15.75">
      <c r="AB4818" s="139"/>
    </row>
    <row r="4819" spans="28:28" ht="15.75">
      <c r="AB4819" s="139"/>
    </row>
    <row r="4820" spans="28:28" ht="15.75">
      <c r="AB4820" s="139"/>
    </row>
    <row r="4821" spans="28:28" ht="15.75">
      <c r="AB4821" s="139"/>
    </row>
    <row r="4822" spans="28:28" ht="15.75">
      <c r="AB4822" s="139"/>
    </row>
    <row r="4823" spans="28:28" ht="15.75">
      <c r="AB4823" s="139"/>
    </row>
    <row r="4824" spans="28:28" ht="15.75">
      <c r="AB4824" s="139"/>
    </row>
    <row r="4825" spans="28:28" ht="15.75">
      <c r="AB4825" s="139"/>
    </row>
    <row r="4826" spans="28:28" ht="15.75">
      <c r="AB4826" s="139"/>
    </row>
    <row r="4827" spans="28:28" ht="15.75">
      <c r="AB4827" s="139"/>
    </row>
    <row r="4828" spans="28:28" ht="15.75">
      <c r="AB4828" s="139"/>
    </row>
    <row r="4829" spans="28:28" ht="15.75">
      <c r="AB4829" s="139"/>
    </row>
    <row r="4830" spans="28:28" ht="15.75">
      <c r="AB4830" s="139"/>
    </row>
    <row r="4831" spans="28:28" ht="15.75">
      <c r="AB4831" s="139"/>
    </row>
    <row r="4832" spans="28:28" ht="15.75">
      <c r="AB4832" s="139"/>
    </row>
    <row r="4833" spans="28:28" ht="15.75">
      <c r="AB4833" s="139"/>
    </row>
    <row r="4834" spans="28:28" ht="15.75">
      <c r="AB4834" s="139"/>
    </row>
    <row r="4835" spans="28:28" ht="15.75">
      <c r="AB4835" s="139"/>
    </row>
    <row r="4836" spans="28:28" ht="15.75">
      <c r="AB4836" s="139"/>
    </row>
    <row r="4837" spans="28:28" ht="15.75">
      <c r="AB4837" s="139"/>
    </row>
    <row r="4838" spans="28:28" ht="15.75">
      <c r="AB4838" s="139"/>
    </row>
    <row r="4839" spans="28:28" ht="15.75">
      <c r="AB4839" s="139"/>
    </row>
    <row r="4840" spans="28:28" ht="15.75">
      <c r="AB4840" s="139"/>
    </row>
    <row r="4841" spans="28:28" ht="15.75">
      <c r="AB4841" s="139"/>
    </row>
    <row r="4842" spans="28:28" ht="15.75">
      <c r="AB4842" s="139"/>
    </row>
    <row r="4843" spans="28:28" ht="15.75">
      <c r="AB4843" s="139"/>
    </row>
    <row r="4844" spans="28:28" ht="15.75">
      <c r="AB4844" s="139"/>
    </row>
    <row r="4845" spans="28:28" ht="15.75">
      <c r="AB4845" s="139"/>
    </row>
    <row r="4846" spans="28:28" ht="15.75">
      <c r="AB4846" s="139"/>
    </row>
    <row r="4847" spans="28:28" ht="15.75">
      <c r="AB4847" s="139"/>
    </row>
    <row r="4848" spans="28:28" ht="15.75">
      <c r="AB4848" s="139"/>
    </row>
    <row r="4849" spans="28:28" ht="15.75">
      <c r="AB4849" s="139"/>
    </row>
    <row r="4850" spans="28:28" ht="15.75">
      <c r="AB4850" s="139"/>
    </row>
    <row r="4851" spans="28:28" ht="15.75">
      <c r="AB4851" s="139"/>
    </row>
    <row r="4852" spans="28:28" ht="15.75">
      <c r="AB4852" s="139"/>
    </row>
    <row r="4853" spans="28:28" ht="15.75">
      <c r="AB4853" s="139"/>
    </row>
    <row r="4854" spans="28:28" ht="15.75">
      <c r="AB4854" s="139"/>
    </row>
    <row r="4855" spans="28:28" ht="15.75">
      <c r="AB4855" s="139"/>
    </row>
    <row r="4856" spans="28:28" ht="15.75">
      <c r="AB4856" s="139"/>
    </row>
    <row r="4857" spans="28:28" ht="15.75">
      <c r="AB4857" s="139"/>
    </row>
    <row r="4858" spans="28:28" ht="15.75">
      <c r="AB4858" s="139"/>
    </row>
    <row r="4859" spans="28:28" ht="15.75">
      <c r="AB4859" s="139"/>
    </row>
    <row r="4860" spans="28:28" ht="15.75">
      <c r="AB4860" s="139"/>
    </row>
    <row r="4861" spans="28:28" ht="15.75">
      <c r="AB4861" s="139"/>
    </row>
    <row r="4862" spans="28:28" ht="15.75">
      <c r="AB4862" s="139"/>
    </row>
    <row r="4863" spans="28:28" ht="15.75">
      <c r="AB4863" s="139"/>
    </row>
    <row r="4864" spans="28:28" ht="15.75">
      <c r="AB4864" s="139"/>
    </row>
    <row r="4865" spans="28:28" ht="15.75">
      <c r="AB4865" s="139"/>
    </row>
    <row r="4866" spans="28:28" ht="15.75">
      <c r="AB4866" s="139"/>
    </row>
    <row r="4867" spans="28:28" ht="15.75">
      <c r="AB4867" s="139"/>
    </row>
    <row r="4868" spans="28:28" ht="15.75">
      <c r="AB4868" s="139"/>
    </row>
    <row r="4869" spans="28:28" ht="15.75">
      <c r="AB4869" s="139"/>
    </row>
    <row r="4870" spans="28:28" ht="15.75">
      <c r="AB4870" s="139"/>
    </row>
    <row r="4871" spans="28:28" ht="15.75">
      <c r="AB4871" s="139"/>
    </row>
    <row r="4872" spans="28:28" ht="15.75">
      <c r="AB4872" s="139"/>
    </row>
    <row r="4873" spans="28:28" ht="15.75">
      <c r="AB4873" s="139"/>
    </row>
    <row r="4874" spans="28:28" ht="15.75">
      <c r="AB4874" s="139"/>
    </row>
    <row r="4875" spans="28:28" ht="15.75">
      <c r="AB4875" s="139"/>
    </row>
    <row r="4876" spans="28:28" ht="15.75">
      <c r="AB4876" s="139"/>
    </row>
    <row r="4877" spans="28:28" ht="15.75">
      <c r="AB4877" s="139"/>
    </row>
    <row r="4878" spans="28:28" ht="15.75">
      <c r="AB4878" s="139"/>
    </row>
    <row r="4879" spans="28:28" ht="15.75">
      <c r="AB4879" s="139"/>
    </row>
    <row r="4880" spans="28:28" ht="15.75">
      <c r="AB4880" s="139"/>
    </row>
    <row r="4881" spans="28:28" ht="15.75">
      <c r="AB4881" s="139"/>
    </row>
    <row r="4882" spans="28:28" ht="15.75">
      <c r="AB4882" s="139"/>
    </row>
    <row r="4883" spans="28:28" ht="15.75">
      <c r="AB4883" s="139"/>
    </row>
    <row r="4884" spans="28:28" ht="15.75">
      <c r="AB4884" s="139"/>
    </row>
    <row r="4885" spans="28:28" ht="15.75">
      <c r="AB4885" s="139"/>
    </row>
    <row r="4886" spans="28:28" ht="15.75">
      <c r="AB4886" s="139"/>
    </row>
    <row r="4887" spans="28:28" ht="15.75">
      <c r="AB4887" s="139"/>
    </row>
    <row r="4888" spans="28:28" ht="15.75">
      <c r="AB4888" s="139"/>
    </row>
    <row r="4889" spans="28:28" ht="15.75">
      <c r="AB4889" s="139"/>
    </row>
    <row r="4890" spans="28:28" ht="15.75">
      <c r="AB4890" s="139"/>
    </row>
    <row r="4891" spans="28:28" ht="15.75">
      <c r="AB4891" s="139"/>
    </row>
    <row r="4892" spans="28:28" ht="15.75">
      <c r="AB4892" s="139"/>
    </row>
    <row r="4893" spans="28:28" ht="15.75">
      <c r="AB4893" s="139"/>
    </row>
    <row r="4894" spans="28:28" ht="15.75">
      <c r="AB4894" s="139"/>
    </row>
    <row r="4895" spans="28:28" ht="15.75">
      <c r="AB4895" s="139"/>
    </row>
    <row r="4896" spans="28:28" ht="15.75">
      <c r="AB4896" s="139"/>
    </row>
    <row r="4897" spans="28:28" ht="15.75">
      <c r="AB4897" s="139"/>
    </row>
    <row r="4898" spans="28:28" ht="15.75">
      <c r="AB4898" s="139"/>
    </row>
    <row r="4899" spans="28:28" ht="15.75">
      <c r="AB4899" s="139"/>
    </row>
    <row r="4900" spans="28:28" ht="15.75">
      <c r="AB4900" s="139"/>
    </row>
    <row r="4901" spans="28:28" ht="15.75">
      <c r="AB4901" s="139"/>
    </row>
    <row r="4902" spans="28:28" ht="15.75">
      <c r="AB4902" s="139"/>
    </row>
    <row r="4903" spans="28:28" ht="15.75">
      <c r="AB4903" s="139"/>
    </row>
    <row r="4904" spans="28:28" ht="15.75">
      <c r="AB4904" s="139"/>
    </row>
    <row r="4905" spans="28:28" ht="15.75">
      <c r="AB4905" s="139"/>
    </row>
    <row r="4906" spans="28:28" ht="15.75">
      <c r="AB4906" s="139"/>
    </row>
    <row r="4907" spans="28:28" ht="15.75">
      <c r="AB4907" s="139"/>
    </row>
    <row r="4908" spans="28:28" ht="15.75">
      <c r="AB4908" s="139"/>
    </row>
    <row r="4909" spans="28:28" ht="15.75">
      <c r="AB4909" s="139"/>
    </row>
    <row r="4910" spans="28:28" ht="15.75">
      <c r="AB4910" s="139"/>
    </row>
    <row r="4911" spans="28:28" ht="15.75">
      <c r="AB4911" s="139"/>
    </row>
    <row r="4912" spans="28:28" ht="15.75">
      <c r="AB4912" s="139"/>
    </row>
    <row r="4913" spans="28:28" ht="15.75">
      <c r="AB4913" s="139"/>
    </row>
    <row r="4914" spans="28:28" ht="15.75">
      <c r="AB4914" s="139"/>
    </row>
    <row r="4915" spans="28:28" ht="15.75">
      <c r="AB4915" s="139"/>
    </row>
    <row r="4916" spans="28:28" ht="15.75">
      <c r="AB4916" s="139"/>
    </row>
    <row r="4917" spans="28:28" ht="15.75">
      <c r="AB4917" s="139"/>
    </row>
    <row r="4918" spans="28:28" ht="15.75">
      <c r="AB4918" s="139"/>
    </row>
    <row r="4919" spans="28:28" ht="15.75">
      <c r="AB4919" s="139"/>
    </row>
    <row r="4920" spans="28:28" ht="15.75">
      <c r="AB4920" s="139"/>
    </row>
    <row r="4921" spans="28:28" ht="15.75">
      <c r="AB4921" s="139"/>
    </row>
    <row r="4922" spans="28:28" ht="15.75">
      <c r="AB4922" s="139"/>
    </row>
    <row r="4923" spans="28:28" ht="15.75">
      <c r="AB4923" s="139"/>
    </row>
    <row r="4924" spans="28:28" ht="15.75">
      <c r="AB4924" s="139"/>
    </row>
    <row r="4925" spans="28:28" ht="15.75">
      <c r="AB4925" s="139"/>
    </row>
    <row r="4926" spans="28:28" ht="15.75">
      <c r="AB4926" s="139"/>
    </row>
    <row r="4927" spans="28:28" ht="15.75">
      <c r="AB4927" s="139"/>
    </row>
    <row r="4928" spans="28:28" ht="15.75">
      <c r="AB4928" s="139"/>
    </row>
    <row r="4929" spans="28:28" ht="15.75">
      <c r="AB4929" s="139"/>
    </row>
    <row r="4930" spans="28:28" ht="15.75">
      <c r="AB4930" s="139"/>
    </row>
    <row r="4931" spans="28:28" ht="15.75">
      <c r="AB4931" s="139"/>
    </row>
    <row r="4932" spans="28:28" ht="15.75">
      <c r="AB4932" s="139"/>
    </row>
    <row r="4933" spans="28:28" ht="15.75">
      <c r="AB4933" s="139"/>
    </row>
    <row r="4934" spans="28:28" ht="15.75">
      <c r="AB4934" s="139"/>
    </row>
    <row r="4935" spans="28:28" ht="15.75">
      <c r="AB4935" s="139"/>
    </row>
    <row r="4936" spans="28:28" ht="15.75">
      <c r="AB4936" s="139"/>
    </row>
    <row r="4937" spans="28:28" ht="15.75">
      <c r="AB4937" s="139"/>
    </row>
    <row r="4938" spans="28:28" ht="15.75">
      <c r="AB4938" s="139"/>
    </row>
    <row r="4939" spans="28:28" ht="15.75">
      <c r="AB4939" s="139"/>
    </row>
    <row r="4940" spans="28:28" ht="15.75">
      <c r="AB4940" s="139"/>
    </row>
    <row r="4941" spans="28:28" ht="15.75">
      <c r="AB4941" s="139"/>
    </row>
    <row r="4942" spans="28:28" ht="15.75">
      <c r="AB4942" s="139"/>
    </row>
    <row r="4943" spans="28:28" ht="15.75">
      <c r="AB4943" s="139"/>
    </row>
    <row r="4944" spans="28:28" ht="15.75">
      <c r="AB4944" s="139"/>
    </row>
    <row r="4945" spans="28:28" ht="15.75">
      <c r="AB4945" s="139"/>
    </row>
    <row r="4946" spans="28:28" ht="15.75">
      <c r="AB4946" s="139"/>
    </row>
    <row r="4947" spans="28:28" ht="15.75">
      <c r="AB4947" s="139"/>
    </row>
    <row r="4948" spans="28:28" ht="15.75">
      <c r="AB4948" s="139"/>
    </row>
    <row r="4949" spans="28:28" ht="15.75">
      <c r="AB4949" s="139"/>
    </row>
    <row r="4950" spans="28:28" ht="15.75">
      <c r="AB4950" s="139"/>
    </row>
    <row r="4951" spans="28:28" ht="15.75">
      <c r="AB4951" s="139"/>
    </row>
    <row r="4952" spans="28:28" ht="15.75">
      <c r="AB4952" s="139"/>
    </row>
    <row r="4953" spans="28:28" ht="15.75">
      <c r="AB4953" s="139"/>
    </row>
    <row r="4954" spans="28:28" ht="15.75">
      <c r="AB4954" s="139"/>
    </row>
    <row r="4955" spans="28:28" ht="15.75">
      <c r="AB4955" s="139"/>
    </row>
    <row r="4956" spans="28:28" ht="15.75">
      <c r="AB4956" s="139"/>
    </row>
    <row r="4957" spans="28:28" ht="15.75">
      <c r="AB4957" s="139"/>
    </row>
    <row r="4958" spans="28:28" ht="15.75">
      <c r="AB4958" s="139"/>
    </row>
    <row r="4959" spans="28:28" ht="15.75">
      <c r="AB4959" s="139"/>
    </row>
    <row r="4960" spans="28:28" ht="15.75">
      <c r="AB4960" s="139"/>
    </row>
    <row r="4961" spans="28:28" ht="15.75">
      <c r="AB4961" s="139"/>
    </row>
    <row r="4962" spans="28:28" ht="15.75">
      <c r="AB4962" s="139"/>
    </row>
    <row r="4963" spans="28:28" ht="15.75">
      <c r="AB4963" s="139"/>
    </row>
    <row r="4964" spans="28:28" ht="15.75">
      <c r="AB4964" s="139"/>
    </row>
    <row r="4965" spans="28:28" ht="15.75">
      <c r="AB4965" s="139"/>
    </row>
    <row r="4966" spans="28:28" ht="15.75">
      <c r="AB4966" s="139"/>
    </row>
    <row r="4967" spans="28:28" ht="15.75">
      <c r="AB4967" s="139"/>
    </row>
    <row r="4968" spans="28:28" ht="15.75">
      <c r="AB4968" s="139"/>
    </row>
    <row r="4969" spans="28:28" ht="15.75">
      <c r="AB4969" s="139"/>
    </row>
    <row r="4970" spans="28:28" ht="15.75">
      <c r="AB4970" s="139"/>
    </row>
    <row r="4971" spans="28:28" ht="15.75">
      <c r="AB4971" s="139"/>
    </row>
    <row r="4972" spans="28:28" ht="15.75">
      <c r="AB4972" s="139"/>
    </row>
    <row r="4973" spans="28:28" ht="15.75">
      <c r="AB4973" s="139"/>
    </row>
    <row r="4974" spans="28:28" ht="15.75">
      <c r="AB4974" s="139"/>
    </row>
    <row r="4975" spans="28:28" ht="15.75">
      <c r="AB4975" s="139"/>
    </row>
    <row r="4976" spans="28:28" ht="15.75">
      <c r="AB4976" s="139"/>
    </row>
    <row r="4977" spans="28:28" ht="15.75">
      <c r="AB4977" s="139"/>
    </row>
    <row r="4978" spans="28:28" ht="15.75">
      <c r="AB4978" s="139"/>
    </row>
    <row r="4979" spans="28:28" ht="15.75">
      <c r="AB4979" s="139"/>
    </row>
    <row r="4980" spans="28:28" ht="15.75">
      <c r="AB4980" s="139"/>
    </row>
    <row r="4981" spans="28:28" ht="15.75">
      <c r="AB4981" s="139"/>
    </row>
    <row r="4982" spans="28:28" ht="15.75">
      <c r="AB4982" s="139"/>
    </row>
    <row r="4983" spans="28:28" ht="15.75">
      <c r="AB4983" s="139"/>
    </row>
    <row r="4984" spans="28:28" ht="15.75">
      <c r="AB4984" s="139"/>
    </row>
    <row r="4985" spans="28:28" ht="15.75">
      <c r="AB4985" s="139"/>
    </row>
    <row r="4986" spans="28:28" ht="15.75">
      <c r="AB4986" s="139"/>
    </row>
    <row r="4987" spans="28:28" ht="15.75">
      <c r="AB4987" s="139"/>
    </row>
    <row r="4988" spans="28:28" ht="15.75">
      <c r="AB4988" s="139"/>
    </row>
    <row r="4989" spans="28:28" ht="15.75">
      <c r="AB4989" s="139"/>
    </row>
    <row r="4990" spans="28:28" ht="15.75">
      <c r="AB4990" s="139"/>
    </row>
    <row r="4991" spans="28:28" ht="15.75">
      <c r="AB4991" s="139"/>
    </row>
    <row r="4992" spans="28:28" ht="15.75">
      <c r="AB4992" s="139"/>
    </row>
    <row r="4993" spans="28:28" ht="15.75">
      <c r="AB4993" s="139"/>
    </row>
    <row r="4994" spans="28:28" ht="15.75">
      <c r="AB4994" s="139"/>
    </row>
    <row r="4995" spans="28:28" ht="15.75">
      <c r="AB4995" s="139"/>
    </row>
    <row r="4996" spans="28:28" ht="15.75">
      <c r="AB4996" s="139"/>
    </row>
    <row r="4997" spans="28:28" ht="15.75">
      <c r="AB4997" s="139"/>
    </row>
    <row r="4998" spans="28:28" ht="15.75">
      <c r="AB4998" s="139"/>
    </row>
    <row r="4999" spans="28:28" ht="15.75">
      <c r="AB4999" s="139"/>
    </row>
    <row r="5000" spans="28:28" ht="15.75">
      <c r="AB5000" s="139"/>
    </row>
    <row r="5001" spans="28:28" ht="15.75">
      <c r="AB5001" s="139"/>
    </row>
    <row r="5002" spans="28:28" ht="15.75">
      <c r="AB5002" s="139"/>
    </row>
    <row r="5003" spans="28:28" ht="15.75">
      <c r="AB5003" s="139"/>
    </row>
    <row r="5004" spans="28:28" ht="15.75">
      <c r="AB5004" s="139"/>
    </row>
    <row r="5005" spans="28:28" ht="15.75">
      <c r="AB5005" s="139"/>
    </row>
    <row r="5006" spans="28:28" ht="15.75">
      <c r="AB5006" s="139"/>
    </row>
    <row r="5007" spans="28:28" ht="15.75">
      <c r="AB5007" s="139"/>
    </row>
    <row r="5008" spans="28:28" ht="15.75">
      <c r="AB5008" s="139"/>
    </row>
    <row r="5009" spans="28:28" ht="15.75">
      <c r="AB5009" s="139"/>
    </row>
    <row r="5010" spans="28:28" ht="15.75">
      <c r="AB5010" s="139"/>
    </row>
    <row r="5011" spans="28:28" ht="15.75">
      <c r="AB5011" s="139"/>
    </row>
    <row r="5012" spans="28:28" ht="15.75">
      <c r="AB5012" s="139"/>
    </row>
    <row r="5013" spans="28:28" ht="15.75">
      <c r="AB5013" s="139"/>
    </row>
    <row r="5014" spans="28:28" ht="15.75">
      <c r="AB5014" s="139"/>
    </row>
    <row r="5015" spans="28:28" ht="15.75">
      <c r="AB5015" s="139"/>
    </row>
    <row r="5016" spans="28:28" ht="15.75">
      <c r="AB5016" s="139"/>
    </row>
    <row r="5017" spans="28:28" ht="15.75">
      <c r="AB5017" s="139"/>
    </row>
    <row r="5018" spans="28:28" ht="15.75">
      <c r="AB5018" s="139"/>
    </row>
    <row r="5019" spans="28:28" ht="15.75">
      <c r="AB5019" s="139"/>
    </row>
    <row r="5020" spans="28:28" ht="15.75">
      <c r="AB5020" s="139"/>
    </row>
    <row r="5021" spans="28:28" ht="15.75">
      <c r="AB5021" s="139"/>
    </row>
    <row r="5022" spans="28:28" ht="15.75">
      <c r="AB5022" s="139"/>
    </row>
    <row r="5023" spans="28:28" ht="15.75">
      <c r="AB5023" s="139"/>
    </row>
    <row r="5024" spans="28:28" ht="15.75">
      <c r="AB5024" s="139"/>
    </row>
    <row r="5025" spans="28:28" ht="15.75">
      <c r="AB5025" s="139"/>
    </row>
    <row r="5026" spans="28:28" ht="15.75">
      <c r="AB5026" s="139"/>
    </row>
    <row r="5027" spans="28:28" ht="15.75">
      <c r="AB5027" s="139"/>
    </row>
    <row r="5028" spans="28:28" ht="15.75">
      <c r="AB5028" s="139"/>
    </row>
    <row r="5029" spans="28:28" ht="15.75">
      <c r="AB5029" s="139"/>
    </row>
    <row r="5030" spans="28:28" ht="15.75">
      <c r="AB5030" s="139"/>
    </row>
    <row r="5031" spans="28:28" ht="15.75">
      <c r="AB5031" s="139"/>
    </row>
    <row r="5032" spans="28:28" ht="15.75">
      <c r="AB5032" s="139"/>
    </row>
    <row r="5033" spans="28:28" ht="15.75">
      <c r="AB5033" s="139"/>
    </row>
    <row r="5034" spans="28:28" ht="15.75">
      <c r="AB5034" s="139"/>
    </row>
    <row r="5035" spans="28:28" ht="15.75">
      <c r="AB5035" s="139"/>
    </row>
    <row r="5036" spans="28:28" ht="15.75">
      <c r="AB5036" s="139"/>
    </row>
    <row r="5037" spans="28:28" ht="15.75">
      <c r="AB5037" s="139"/>
    </row>
    <row r="5038" spans="28:28" ht="15.75">
      <c r="AB5038" s="139"/>
    </row>
    <row r="5039" spans="28:28" ht="15.75">
      <c r="AB5039" s="139"/>
    </row>
    <row r="5040" spans="28:28" ht="15.75">
      <c r="AB5040" s="139"/>
    </row>
    <row r="5041" spans="28:28" ht="15.75">
      <c r="AB5041" s="139"/>
    </row>
    <row r="5042" spans="28:28" ht="15.75">
      <c r="AB5042" s="139"/>
    </row>
    <row r="5043" spans="28:28" ht="15.75">
      <c r="AB5043" s="139"/>
    </row>
    <row r="5044" spans="28:28" ht="15.75">
      <c r="AB5044" s="139"/>
    </row>
    <row r="5045" spans="28:28" ht="15.75">
      <c r="AB5045" s="139"/>
    </row>
    <row r="5046" spans="28:28" ht="15.75">
      <c r="AB5046" s="139"/>
    </row>
    <row r="5047" spans="28:28" ht="15.75">
      <c r="AB5047" s="139"/>
    </row>
    <row r="5048" spans="28:28" ht="15.75">
      <c r="AB5048" s="139"/>
    </row>
    <row r="5049" spans="28:28" ht="15.75">
      <c r="AB5049" s="139"/>
    </row>
    <row r="5050" spans="28:28" ht="15.75">
      <c r="AB5050" s="139"/>
    </row>
    <row r="5051" spans="28:28" ht="15.75">
      <c r="AB5051" s="139"/>
    </row>
    <row r="5052" spans="28:28" ht="15.75">
      <c r="AB5052" s="139"/>
    </row>
    <row r="5053" spans="28:28" ht="15.75">
      <c r="AB5053" s="139"/>
    </row>
    <row r="5054" spans="28:28" ht="15.75">
      <c r="AB5054" s="139"/>
    </row>
    <row r="5055" spans="28:28" ht="15.75">
      <c r="AB5055" s="139"/>
    </row>
    <row r="5056" spans="28:28" ht="15.75">
      <c r="AB5056" s="139"/>
    </row>
    <row r="5057" spans="28:28" ht="15.75">
      <c r="AB5057" s="139"/>
    </row>
    <row r="5058" spans="28:28" ht="15.75">
      <c r="AB5058" s="139"/>
    </row>
    <row r="5059" spans="28:28" ht="15.75">
      <c r="AB5059" s="139"/>
    </row>
    <row r="5060" spans="28:28" ht="15.75">
      <c r="AB5060" s="139"/>
    </row>
    <row r="5061" spans="28:28" ht="15.75">
      <c r="AB5061" s="139"/>
    </row>
    <row r="5062" spans="28:28" ht="15.75">
      <c r="AB5062" s="139"/>
    </row>
    <row r="5063" spans="28:28" ht="15.75">
      <c r="AB5063" s="139"/>
    </row>
    <row r="5064" spans="28:28" ht="15.75">
      <c r="AB5064" s="139"/>
    </row>
    <row r="5065" spans="28:28" ht="15.75">
      <c r="AB5065" s="139"/>
    </row>
    <row r="5066" spans="28:28" ht="15.75">
      <c r="AB5066" s="139"/>
    </row>
    <row r="5067" spans="28:28" ht="15.75">
      <c r="AB5067" s="139"/>
    </row>
    <row r="5068" spans="28:28" ht="15.75">
      <c r="AB5068" s="139"/>
    </row>
    <row r="5069" spans="28:28" ht="15.75">
      <c r="AB5069" s="139"/>
    </row>
    <row r="5070" spans="28:28" ht="15.75">
      <c r="AB5070" s="139"/>
    </row>
    <row r="5071" spans="28:28" ht="15.75">
      <c r="AB5071" s="139"/>
    </row>
    <row r="5072" spans="28:28" ht="15.75">
      <c r="AB5072" s="139"/>
    </row>
    <row r="5073" spans="28:28" ht="15.75">
      <c r="AB5073" s="139"/>
    </row>
    <row r="5074" spans="28:28" ht="15.75">
      <c r="AB5074" s="139"/>
    </row>
    <row r="5075" spans="28:28" ht="15.75">
      <c r="AB5075" s="139"/>
    </row>
    <row r="5076" spans="28:28" ht="15.75">
      <c r="AB5076" s="139"/>
    </row>
    <row r="5077" spans="28:28" ht="15.75">
      <c r="AB5077" s="139"/>
    </row>
    <row r="5078" spans="28:28" ht="15.75">
      <c r="AB5078" s="139"/>
    </row>
    <row r="5079" spans="28:28" ht="15.75">
      <c r="AB5079" s="139"/>
    </row>
    <row r="5080" spans="28:28" ht="15.75">
      <c r="AB5080" s="139"/>
    </row>
    <row r="5081" spans="28:28" ht="15.75">
      <c r="AB5081" s="139"/>
    </row>
    <row r="5082" spans="28:28" ht="15.75">
      <c r="AB5082" s="139"/>
    </row>
    <row r="5083" spans="28:28" ht="15.75">
      <c r="AB5083" s="139"/>
    </row>
    <row r="5084" spans="28:28" ht="15.75">
      <c r="AB5084" s="139"/>
    </row>
    <row r="5085" spans="28:28" ht="15.75">
      <c r="AB5085" s="139"/>
    </row>
    <row r="5086" spans="28:28" ht="15.75">
      <c r="AB5086" s="139"/>
    </row>
    <row r="5087" spans="28:28" ht="15.75">
      <c r="AB5087" s="139"/>
    </row>
    <row r="5088" spans="28:28" ht="15.75">
      <c r="AB5088" s="139"/>
    </row>
    <row r="5089" spans="28:28" ht="15.75">
      <c r="AB5089" s="139"/>
    </row>
    <row r="5090" spans="28:28" ht="15.75">
      <c r="AB5090" s="139"/>
    </row>
    <row r="5091" spans="28:28" ht="15.75">
      <c r="AB5091" s="139"/>
    </row>
    <row r="5092" spans="28:28" ht="15.75">
      <c r="AB5092" s="139"/>
    </row>
    <row r="5093" spans="28:28" ht="15.75">
      <c r="AB5093" s="139"/>
    </row>
    <row r="5094" spans="28:28" ht="15.75">
      <c r="AB5094" s="139"/>
    </row>
    <row r="5095" spans="28:28" ht="15.75">
      <c r="AB5095" s="139"/>
    </row>
    <row r="5096" spans="28:28" ht="15.75">
      <c r="AB5096" s="139"/>
    </row>
    <row r="5097" spans="28:28" ht="15.75">
      <c r="AB5097" s="139"/>
    </row>
    <row r="5098" spans="28:28" ht="15.75">
      <c r="AB5098" s="139"/>
    </row>
    <row r="5099" spans="28:28" ht="15.75">
      <c r="AB5099" s="139"/>
    </row>
    <row r="5100" spans="28:28" ht="15.75">
      <c r="AB5100" s="139"/>
    </row>
    <row r="5101" spans="28:28" ht="15.75">
      <c r="AB5101" s="139"/>
    </row>
    <row r="5102" spans="28:28" ht="15.75">
      <c r="AB5102" s="139"/>
    </row>
    <row r="5103" spans="28:28" ht="15.75">
      <c r="AB5103" s="139"/>
    </row>
    <row r="5104" spans="28:28" ht="15.75">
      <c r="AB5104" s="139"/>
    </row>
    <row r="5105" spans="28:28" ht="15.75">
      <c r="AB5105" s="139"/>
    </row>
    <row r="5106" spans="28:28" ht="15.75">
      <c r="AB5106" s="139"/>
    </row>
    <row r="5107" spans="28:28" ht="15.75">
      <c r="AB5107" s="139"/>
    </row>
    <row r="5108" spans="28:28" ht="15.75">
      <c r="AB5108" s="139"/>
    </row>
    <row r="5109" spans="28:28" ht="15.75">
      <c r="AB5109" s="139"/>
    </row>
    <row r="5110" spans="28:28" ht="15.75">
      <c r="AB5110" s="139"/>
    </row>
    <row r="5111" spans="28:28" ht="15.75">
      <c r="AB5111" s="139"/>
    </row>
    <row r="5112" spans="28:28" ht="15.75">
      <c r="AB5112" s="139"/>
    </row>
    <row r="5113" spans="28:28" ht="15.75">
      <c r="AB5113" s="139"/>
    </row>
    <row r="5114" spans="28:28" ht="15.75">
      <c r="AB5114" s="139"/>
    </row>
    <row r="5115" spans="28:28" ht="15.75">
      <c r="AB5115" s="139"/>
    </row>
    <row r="5116" spans="28:28" ht="15.75">
      <c r="AB5116" s="139"/>
    </row>
    <row r="5117" spans="28:28" ht="15.75">
      <c r="AB5117" s="139"/>
    </row>
    <row r="5118" spans="28:28" ht="15.75">
      <c r="AB5118" s="139"/>
    </row>
    <row r="5119" spans="28:28" ht="15.75">
      <c r="AB5119" s="139"/>
    </row>
    <row r="5120" spans="28:28" ht="15.75">
      <c r="AB5120" s="139"/>
    </row>
    <row r="5121" spans="28:28" ht="15.75">
      <c r="AB5121" s="139"/>
    </row>
    <row r="5122" spans="28:28" ht="15.75">
      <c r="AB5122" s="139"/>
    </row>
    <row r="5123" spans="28:28" ht="15.75">
      <c r="AB5123" s="139"/>
    </row>
    <row r="5124" spans="28:28" ht="15.75">
      <c r="AB5124" s="139"/>
    </row>
    <row r="5125" spans="28:28" ht="15.75">
      <c r="AB5125" s="139"/>
    </row>
    <row r="5126" spans="28:28" ht="15.75">
      <c r="AB5126" s="139"/>
    </row>
    <row r="5127" spans="28:28" ht="15.75">
      <c r="AB5127" s="139"/>
    </row>
    <row r="5128" spans="28:28" ht="15.75">
      <c r="AB5128" s="139"/>
    </row>
    <row r="5129" spans="28:28" ht="15.75">
      <c r="AB5129" s="139"/>
    </row>
    <row r="5130" spans="28:28" ht="15.75">
      <c r="AB5130" s="139"/>
    </row>
    <row r="5131" spans="28:28" ht="15.75">
      <c r="AB5131" s="139"/>
    </row>
    <row r="5132" spans="28:28" ht="15.75">
      <c r="AB5132" s="139"/>
    </row>
    <row r="5133" spans="28:28" ht="15.75">
      <c r="AB5133" s="139"/>
    </row>
    <row r="5134" spans="28:28" ht="15.75">
      <c r="AB5134" s="139"/>
    </row>
    <row r="5135" spans="28:28" ht="15.75">
      <c r="AB5135" s="139"/>
    </row>
    <row r="5136" spans="28:28" ht="15.75">
      <c r="AB5136" s="139"/>
    </row>
    <row r="5137" spans="28:28" ht="15.75">
      <c r="AB5137" s="139"/>
    </row>
    <row r="5138" spans="28:28" ht="15.75">
      <c r="AB5138" s="139"/>
    </row>
    <row r="5139" spans="28:28" ht="15.75">
      <c r="AB5139" s="139"/>
    </row>
    <row r="5140" spans="28:28" ht="15.75">
      <c r="AB5140" s="139"/>
    </row>
    <row r="5141" spans="28:28" ht="15.75">
      <c r="AB5141" s="139"/>
    </row>
    <row r="5142" spans="28:28" ht="15.75">
      <c r="AB5142" s="139"/>
    </row>
    <row r="5143" spans="28:28" ht="15.75">
      <c r="AB5143" s="139"/>
    </row>
    <row r="5144" spans="28:28" ht="15.75">
      <c r="AB5144" s="139"/>
    </row>
    <row r="5145" spans="28:28" ht="15.75">
      <c r="AB5145" s="139"/>
    </row>
    <row r="5146" spans="28:28" ht="15.75">
      <c r="AB5146" s="139"/>
    </row>
    <row r="5147" spans="28:28" ht="15.75">
      <c r="AB5147" s="139"/>
    </row>
    <row r="5148" spans="28:28" ht="15.75">
      <c r="AB5148" s="139"/>
    </row>
    <row r="5149" spans="28:28" ht="15.75">
      <c r="AB5149" s="139"/>
    </row>
    <row r="5150" spans="28:28" ht="15.75">
      <c r="AB5150" s="139"/>
    </row>
    <row r="5151" spans="28:28" ht="15.75">
      <c r="AB5151" s="139"/>
    </row>
    <row r="5152" spans="28:28" ht="15.75">
      <c r="AB5152" s="139"/>
    </row>
    <row r="5153" spans="28:28" ht="15.75">
      <c r="AB5153" s="139"/>
    </row>
    <row r="5154" spans="28:28" ht="15.75">
      <c r="AB5154" s="139"/>
    </row>
    <row r="5155" spans="28:28" ht="15.75">
      <c r="AB5155" s="139"/>
    </row>
    <row r="5156" spans="28:28" ht="15.75">
      <c r="AB5156" s="139"/>
    </row>
    <row r="5157" spans="28:28" ht="15.75">
      <c r="AB5157" s="139"/>
    </row>
    <row r="5158" spans="28:28" ht="15.75">
      <c r="AB5158" s="139"/>
    </row>
    <row r="5159" spans="28:28" ht="15.75">
      <c r="AB5159" s="139"/>
    </row>
    <row r="5160" spans="28:28" ht="15.75">
      <c r="AB5160" s="139"/>
    </row>
    <row r="5161" spans="28:28" ht="15.75">
      <c r="AB5161" s="139"/>
    </row>
    <row r="5162" spans="28:28" ht="15.75">
      <c r="AB5162" s="139"/>
    </row>
    <row r="5163" spans="28:28" ht="15.75">
      <c r="AB5163" s="139"/>
    </row>
    <row r="5164" spans="28:28" ht="15.75">
      <c r="AB5164" s="139"/>
    </row>
    <row r="5165" spans="28:28" ht="15.75">
      <c r="AB5165" s="139"/>
    </row>
    <row r="5166" spans="28:28" ht="15.75">
      <c r="AB5166" s="139"/>
    </row>
    <row r="5167" spans="28:28" ht="15.75">
      <c r="AB5167" s="139"/>
    </row>
    <row r="5168" spans="28:28" ht="15.75">
      <c r="AB5168" s="139"/>
    </row>
    <row r="5169" spans="28:28" ht="15.75">
      <c r="AB5169" s="139"/>
    </row>
    <row r="5170" spans="28:28" ht="15.75">
      <c r="AB5170" s="139"/>
    </row>
    <row r="5171" spans="28:28" ht="15.75">
      <c r="AB5171" s="139"/>
    </row>
    <row r="5172" spans="28:28" ht="15.75">
      <c r="AB5172" s="139"/>
    </row>
    <row r="5173" spans="28:28" ht="15.75">
      <c r="AB5173" s="139"/>
    </row>
    <row r="5174" spans="28:28" ht="15.75">
      <c r="AB5174" s="139"/>
    </row>
    <row r="5175" spans="28:28" ht="15.75">
      <c r="AB5175" s="139"/>
    </row>
    <row r="5176" spans="28:28" ht="15.75">
      <c r="AB5176" s="139"/>
    </row>
    <row r="5177" spans="28:28" ht="15.75">
      <c r="AB5177" s="139"/>
    </row>
    <row r="5178" spans="28:28" ht="15.75">
      <c r="AB5178" s="139"/>
    </row>
    <row r="5179" spans="28:28" ht="15.75">
      <c r="AB5179" s="139"/>
    </row>
    <row r="5180" spans="28:28" ht="15.75">
      <c r="AB5180" s="139"/>
    </row>
    <row r="5181" spans="28:28" ht="15.75">
      <c r="AB5181" s="139"/>
    </row>
    <row r="5182" spans="28:28" ht="15.75">
      <c r="AB5182" s="139"/>
    </row>
    <row r="5183" spans="28:28" ht="15.75">
      <c r="AB5183" s="139"/>
    </row>
    <row r="5184" spans="28:28" ht="15.75">
      <c r="AB5184" s="139"/>
    </row>
    <row r="5185" spans="28:28" ht="15.75">
      <c r="AB5185" s="139"/>
    </row>
    <row r="5186" spans="28:28" ht="15.75">
      <c r="AB5186" s="139"/>
    </row>
    <row r="5187" spans="28:28" ht="15.75">
      <c r="AB5187" s="139"/>
    </row>
    <row r="5188" spans="28:28" ht="15.75">
      <c r="AB5188" s="139"/>
    </row>
    <row r="5189" spans="28:28" ht="15.75">
      <c r="AB5189" s="139"/>
    </row>
    <row r="5190" spans="28:28" ht="15.75">
      <c r="AB5190" s="139"/>
    </row>
    <row r="5191" spans="28:28" ht="15.75">
      <c r="AB5191" s="139"/>
    </row>
    <row r="5192" spans="28:28" ht="15.75">
      <c r="AB5192" s="139"/>
    </row>
    <row r="5193" spans="28:28" ht="15.75">
      <c r="AB5193" s="139"/>
    </row>
    <row r="5194" spans="28:28" ht="15.75">
      <c r="AB5194" s="139"/>
    </row>
    <row r="5195" spans="28:28" ht="15.75">
      <c r="AB5195" s="139"/>
    </row>
    <row r="5196" spans="28:28" ht="15.75">
      <c r="AB5196" s="139"/>
    </row>
    <row r="5197" spans="28:28" ht="15.75">
      <c r="AB5197" s="139"/>
    </row>
    <row r="5198" spans="28:28" ht="15.75">
      <c r="AB5198" s="139"/>
    </row>
    <row r="5199" spans="28:28" ht="15.75">
      <c r="AB5199" s="139"/>
    </row>
    <row r="5200" spans="28:28" ht="15.75">
      <c r="AB5200" s="139"/>
    </row>
    <row r="5201" spans="28:28" ht="15.75">
      <c r="AB5201" s="139"/>
    </row>
    <row r="5202" spans="28:28" ht="15.75">
      <c r="AB5202" s="139"/>
    </row>
    <row r="5203" spans="28:28" ht="15.75">
      <c r="AB5203" s="139"/>
    </row>
    <row r="5204" spans="28:28" ht="15.75">
      <c r="AB5204" s="139"/>
    </row>
    <row r="5205" spans="28:28" ht="15.75">
      <c r="AB5205" s="139"/>
    </row>
    <row r="5206" spans="28:28" ht="15.75">
      <c r="AB5206" s="139"/>
    </row>
    <row r="5207" spans="28:28" ht="15.75">
      <c r="AB5207" s="139"/>
    </row>
    <row r="5208" spans="28:28" ht="15.75">
      <c r="AB5208" s="139"/>
    </row>
    <row r="5209" spans="28:28" ht="15.75">
      <c r="AB5209" s="139"/>
    </row>
    <row r="5210" spans="28:28" ht="15.75">
      <c r="AB5210" s="139"/>
    </row>
    <row r="5211" spans="28:28" ht="15.75">
      <c r="AB5211" s="139"/>
    </row>
    <row r="5212" spans="28:28" ht="15.75">
      <c r="AB5212" s="139"/>
    </row>
    <row r="5213" spans="28:28" ht="15.75">
      <c r="AB5213" s="139"/>
    </row>
    <row r="5214" spans="28:28" ht="15.75">
      <c r="AB5214" s="139"/>
    </row>
    <row r="5215" spans="28:28" ht="15.75">
      <c r="AB5215" s="139"/>
    </row>
    <row r="5216" spans="28:28" ht="15.75">
      <c r="AB5216" s="139"/>
    </row>
    <row r="5217" spans="28:28" ht="15.75">
      <c r="AB5217" s="139"/>
    </row>
    <row r="5218" spans="28:28" ht="15.75">
      <c r="AB5218" s="139"/>
    </row>
    <row r="5219" spans="28:28" ht="15.75">
      <c r="AB5219" s="139"/>
    </row>
    <row r="5220" spans="28:28" ht="15.75">
      <c r="AB5220" s="139"/>
    </row>
    <row r="5221" spans="28:28" ht="15.75">
      <c r="AB5221" s="139"/>
    </row>
    <row r="5222" spans="28:28" ht="15.75">
      <c r="AB5222" s="139"/>
    </row>
    <row r="5223" spans="28:28" ht="15.75">
      <c r="AB5223" s="139"/>
    </row>
    <row r="5224" spans="28:28" ht="15.75">
      <c r="AB5224" s="139"/>
    </row>
    <row r="5225" spans="28:28" ht="15.75">
      <c r="AB5225" s="139"/>
    </row>
    <row r="5226" spans="28:28" ht="15.75">
      <c r="AB5226" s="139"/>
    </row>
    <row r="5227" spans="28:28" ht="15.75">
      <c r="AB5227" s="139"/>
    </row>
    <row r="5228" spans="28:28" ht="15.75">
      <c r="AB5228" s="139"/>
    </row>
    <row r="5229" spans="28:28" ht="15.75">
      <c r="AB5229" s="139"/>
    </row>
    <row r="5230" spans="28:28" ht="15.75">
      <c r="AB5230" s="139"/>
    </row>
    <row r="5231" spans="28:28" ht="15.75">
      <c r="AB5231" s="139"/>
    </row>
    <row r="5232" spans="28:28" ht="15.75">
      <c r="AB5232" s="139"/>
    </row>
    <row r="5233" spans="28:28" ht="15.75">
      <c r="AB5233" s="139"/>
    </row>
    <row r="5234" spans="28:28" ht="15.75">
      <c r="AB5234" s="139"/>
    </row>
    <row r="5235" spans="28:28" ht="15.75">
      <c r="AB5235" s="139"/>
    </row>
    <row r="5236" spans="28:28" ht="15.75">
      <c r="AB5236" s="139"/>
    </row>
    <row r="5237" spans="28:28" ht="15.75">
      <c r="AB5237" s="139"/>
    </row>
    <row r="5238" spans="28:28" ht="15.75">
      <c r="AB5238" s="139"/>
    </row>
    <row r="5239" spans="28:28" ht="15.75">
      <c r="AB5239" s="139"/>
    </row>
    <row r="5240" spans="28:28" ht="15.75">
      <c r="AB5240" s="139"/>
    </row>
    <row r="5241" spans="28:28" ht="15.75">
      <c r="AB5241" s="139"/>
    </row>
    <row r="5242" spans="28:28" ht="15.75">
      <c r="AB5242" s="139"/>
    </row>
    <row r="5243" spans="28:28" ht="15.75">
      <c r="AB5243" s="139"/>
    </row>
    <row r="5244" spans="28:28" ht="15.75">
      <c r="AB5244" s="139"/>
    </row>
    <row r="5245" spans="28:28" ht="15.75">
      <c r="AB5245" s="139"/>
    </row>
    <row r="5246" spans="28:28" ht="15.75">
      <c r="AB5246" s="139"/>
    </row>
    <row r="5247" spans="28:28" ht="15.75">
      <c r="AB5247" s="139"/>
    </row>
    <row r="5248" spans="28:28" ht="15.75">
      <c r="AB5248" s="139"/>
    </row>
    <row r="5249" spans="28:28" ht="15.75">
      <c r="AB5249" s="139"/>
    </row>
    <row r="5250" spans="28:28" ht="15.75">
      <c r="AB5250" s="139"/>
    </row>
    <row r="5251" spans="28:28" ht="15.75">
      <c r="AB5251" s="139"/>
    </row>
    <row r="5252" spans="28:28" ht="15.75">
      <c r="AB5252" s="139"/>
    </row>
    <row r="5253" spans="28:28" ht="15.75">
      <c r="AB5253" s="139"/>
    </row>
    <row r="5254" spans="28:28" ht="15.75">
      <c r="AB5254" s="139"/>
    </row>
    <row r="5255" spans="28:28" ht="15.75">
      <c r="AB5255" s="139"/>
    </row>
    <row r="5256" spans="28:28" ht="15.75">
      <c r="AB5256" s="139"/>
    </row>
    <row r="5257" spans="28:28" ht="15.75">
      <c r="AB5257" s="139"/>
    </row>
    <row r="5258" spans="28:28" ht="15.75">
      <c r="AB5258" s="139"/>
    </row>
    <row r="5259" spans="28:28" ht="15.75">
      <c r="AB5259" s="139"/>
    </row>
    <row r="5260" spans="28:28" ht="15.75">
      <c r="AB5260" s="139"/>
    </row>
    <row r="5261" spans="28:28" ht="15.75">
      <c r="AB5261" s="139"/>
    </row>
    <row r="5262" spans="28:28" ht="15.75">
      <c r="AB5262" s="139"/>
    </row>
    <row r="5263" spans="28:28" ht="15.75">
      <c r="AB5263" s="139"/>
    </row>
    <row r="5264" spans="28:28" ht="15.75">
      <c r="AB5264" s="139"/>
    </row>
    <row r="5265" spans="28:28" ht="15.75">
      <c r="AB5265" s="139"/>
    </row>
    <row r="5266" spans="28:28" ht="15.75">
      <c r="AB5266" s="139"/>
    </row>
    <row r="5267" spans="28:28" ht="15.75">
      <c r="AB5267" s="139"/>
    </row>
    <row r="5268" spans="28:28" ht="15.75">
      <c r="AB5268" s="139"/>
    </row>
    <row r="5269" spans="28:28" ht="15.75">
      <c r="AB5269" s="139"/>
    </row>
    <row r="5270" spans="28:28" ht="15.75">
      <c r="AB5270" s="139"/>
    </row>
    <row r="5271" spans="28:28" ht="15.75">
      <c r="AB5271" s="139"/>
    </row>
    <row r="5272" spans="28:28" ht="15.75">
      <c r="AB5272" s="139"/>
    </row>
    <row r="5273" spans="28:28" ht="15.75">
      <c r="AB5273" s="139"/>
    </row>
    <row r="5274" spans="28:28" ht="15.75">
      <c r="AB5274" s="139"/>
    </row>
    <row r="5275" spans="28:28" ht="15.75">
      <c r="AB5275" s="139"/>
    </row>
    <row r="5276" spans="28:28" ht="15.75">
      <c r="AB5276" s="139"/>
    </row>
    <row r="5277" spans="28:28" ht="15.75">
      <c r="AB5277" s="139"/>
    </row>
    <row r="5278" spans="28:28" ht="15.75">
      <c r="AB5278" s="139"/>
    </row>
    <row r="5279" spans="28:28" ht="15.75">
      <c r="AB5279" s="139"/>
    </row>
    <row r="5280" spans="28:28" ht="15.75">
      <c r="AB5280" s="139"/>
    </row>
    <row r="5281" spans="28:28" ht="15.75">
      <c r="AB5281" s="139"/>
    </row>
    <row r="5282" spans="28:28" ht="15.75">
      <c r="AB5282" s="139"/>
    </row>
    <row r="5283" spans="28:28" ht="15.75">
      <c r="AB5283" s="139"/>
    </row>
    <row r="5284" spans="28:28" ht="15.75">
      <c r="AB5284" s="139"/>
    </row>
    <row r="5285" spans="28:28" ht="15.75">
      <c r="AB5285" s="139"/>
    </row>
    <row r="5286" spans="28:28" ht="15.75">
      <c r="AB5286" s="139"/>
    </row>
    <row r="5287" spans="28:28" ht="15.75">
      <c r="AB5287" s="139"/>
    </row>
    <row r="5288" spans="28:28" ht="15.75">
      <c r="AB5288" s="139"/>
    </row>
    <row r="5289" spans="28:28" ht="15.75">
      <c r="AB5289" s="139"/>
    </row>
    <row r="5290" spans="28:28" ht="15.75">
      <c r="AB5290" s="139"/>
    </row>
    <row r="5291" spans="28:28" ht="15.75">
      <c r="AB5291" s="139"/>
    </row>
    <row r="5292" spans="28:28" ht="15.75">
      <c r="AB5292" s="139"/>
    </row>
    <row r="5293" spans="28:28" ht="15.75">
      <c r="AB5293" s="139"/>
    </row>
    <row r="5294" spans="28:28" ht="15.75">
      <c r="AB5294" s="139"/>
    </row>
    <row r="5295" spans="28:28" ht="15.75">
      <c r="AB5295" s="139"/>
    </row>
    <row r="5296" spans="28:28" ht="15.75">
      <c r="AB5296" s="139"/>
    </row>
    <row r="5297" spans="28:28" ht="15.75">
      <c r="AB5297" s="139"/>
    </row>
    <row r="5298" spans="28:28" ht="15.75">
      <c r="AB5298" s="139"/>
    </row>
    <row r="5299" spans="28:28" ht="15.75">
      <c r="AB5299" s="139"/>
    </row>
    <row r="5300" spans="28:28" ht="15.75">
      <c r="AB5300" s="139"/>
    </row>
    <row r="5301" spans="28:28" ht="15.75">
      <c r="AB5301" s="139"/>
    </row>
    <row r="5302" spans="28:28" ht="15.75">
      <c r="AB5302" s="139"/>
    </row>
    <row r="5303" spans="28:28" ht="15.75">
      <c r="AB5303" s="139"/>
    </row>
    <row r="5304" spans="28:28" ht="15.75">
      <c r="AB5304" s="139"/>
    </row>
    <row r="5305" spans="28:28" ht="15.75">
      <c r="AB5305" s="139"/>
    </row>
    <row r="5306" spans="28:28" ht="15.75">
      <c r="AB5306" s="139"/>
    </row>
    <row r="5307" spans="28:28" ht="15.75">
      <c r="AB5307" s="139"/>
    </row>
    <row r="5308" spans="28:28" ht="15.75">
      <c r="AB5308" s="139"/>
    </row>
    <row r="5309" spans="28:28" ht="15.75">
      <c r="AB5309" s="139"/>
    </row>
    <row r="5310" spans="28:28" ht="15.75">
      <c r="AB5310" s="139"/>
    </row>
    <row r="5311" spans="28:28" ht="15.75">
      <c r="AB5311" s="139"/>
    </row>
    <row r="5312" spans="28:28" ht="15.75">
      <c r="AB5312" s="139"/>
    </row>
    <row r="5313" spans="28:28" ht="15.75">
      <c r="AB5313" s="139"/>
    </row>
    <row r="5314" spans="28:28" ht="15.75">
      <c r="AB5314" s="139"/>
    </row>
    <row r="5315" spans="28:28" ht="15.75">
      <c r="AB5315" s="139"/>
    </row>
    <row r="5316" spans="28:28" ht="15.75">
      <c r="AB5316" s="139"/>
    </row>
    <row r="5317" spans="28:28" ht="15.75">
      <c r="AB5317" s="139"/>
    </row>
    <row r="5318" spans="28:28" ht="15.75">
      <c r="AB5318" s="139"/>
    </row>
    <row r="5319" spans="28:28" ht="15.75">
      <c r="AB5319" s="139"/>
    </row>
    <row r="5320" spans="28:28" ht="15.75">
      <c r="AB5320" s="139"/>
    </row>
    <row r="5321" spans="28:28" ht="15.75">
      <c r="AB5321" s="139"/>
    </row>
    <row r="5322" spans="28:28" ht="15.75">
      <c r="AB5322" s="139"/>
    </row>
    <row r="5323" spans="28:28" ht="15.75">
      <c r="AB5323" s="139"/>
    </row>
    <row r="5324" spans="28:28" ht="15.75">
      <c r="AB5324" s="139"/>
    </row>
    <row r="5325" spans="28:28" ht="15.75">
      <c r="AB5325" s="139"/>
    </row>
    <row r="5326" spans="28:28" ht="15.75">
      <c r="AB5326" s="139"/>
    </row>
    <row r="5327" spans="28:28" ht="15.75">
      <c r="AB5327" s="139"/>
    </row>
    <row r="5328" spans="28:28" ht="15.75">
      <c r="AB5328" s="139"/>
    </row>
    <row r="5329" spans="28:28" ht="15.75">
      <c r="AB5329" s="139"/>
    </row>
    <row r="5330" spans="28:28" ht="15.75">
      <c r="AB5330" s="139"/>
    </row>
    <row r="5331" spans="28:28" ht="15.75">
      <c r="AB5331" s="139"/>
    </row>
    <row r="5332" spans="28:28" ht="15.75">
      <c r="AB5332" s="139"/>
    </row>
    <row r="5333" spans="28:28" ht="15.75">
      <c r="AB5333" s="139"/>
    </row>
    <row r="5334" spans="28:28" ht="15.75">
      <c r="AB5334" s="139"/>
    </row>
    <row r="5335" spans="28:28" ht="15.75">
      <c r="AB5335" s="139"/>
    </row>
    <row r="5336" spans="28:28" ht="15.75">
      <c r="AB5336" s="139"/>
    </row>
    <row r="5337" spans="28:28" ht="15.75">
      <c r="AB5337" s="139"/>
    </row>
    <row r="5338" spans="28:28" ht="15.75">
      <c r="AB5338" s="139"/>
    </row>
    <row r="5339" spans="28:28" ht="15.75">
      <c r="AB5339" s="139"/>
    </row>
    <row r="5340" spans="28:28" ht="15.75">
      <c r="AB5340" s="139"/>
    </row>
    <row r="5341" spans="28:28" ht="15.75">
      <c r="AB5341" s="139"/>
    </row>
    <row r="5342" spans="28:28" ht="15.75">
      <c r="AB5342" s="139"/>
    </row>
    <row r="5343" spans="28:28" ht="15.75">
      <c r="AB5343" s="139"/>
    </row>
    <row r="5344" spans="28:28" ht="15.75">
      <c r="AB5344" s="139"/>
    </row>
    <row r="5345" spans="28:28" ht="15.75">
      <c r="AB5345" s="139"/>
    </row>
    <row r="5346" spans="28:28" ht="15.75">
      <c r="AB5346" s="139"/>
    </row>
    <row r="5347" spans="28:28" ht="15.75">
      <c r="AB5347" s="139"/>
    </row>
    <row r="5348" spans="28:28" ht="15.75">
      <c r="AB5348" s="139"/>
    </row>
    <row r="5349" spans="28:28" ht="15.75">
      <c r="AB5349" s="139"/>
    </row>
    <row r="5350" spans="28:28" ht="15.75">
      <c r="AB5350" s="139"/>
    </row>
    <row r="5351" spans="28:28" ht="15.75">
      <c r="AB5351" s="139"/>
    </row>
    <row r="5352" spans="28:28" ht="15.75">
      <c r="AB5352" s="139"/>
    </row>
    <row r="5353" spans="28:28" ht="15.75">
      <c r="AB5353" s="139"/>
    </row>
    <row r="5354" spans="28:28" ht="15.75">
      <c r="AB5354" s="139"/>
    </row>
    <row r="5355" spans="28:28" ht="15.75">
      <c r="AB5355" s="139"/>
    </row>
    <row r="5356" spans="28:28" ht="15.75">
      <c r="AB5356" s="139"/>
    </row>
    <row r="5357" spans="28:28" ht="15.75">
      <c r="AB5357" s="139"/>
    </row>
    <row r="5358" spans="28:28" ht="15.75">
      <c r="AB5358" s="139"/>
    </row>
    <row r="5359" spans="28:28" ht="15.75">
      <c r="AB5359" s="139"/>
    </row>
    <row r="5360" spans="28:28" ht="15.75">
      <c r="AB5360" s="139"/>
    </row>
    <row r="5361" spans="28:28" ht="15.75">
      <c r="AB5361" s="139"/>
    </row>
    <row r="5362" spans="28:28" ht="15.75">
      <c r="AB5362" s="139"/>
    </row>
    <row r="5363" spans="28:28" ht="15.75">
      <c r="AB5363" s="139"/>
    </row>
    <row r="5364" spans="28:28" ht="15.75">
      <c r="AB5364" s="139"/>
    </row>
    <row r="5365" spans="28:28" ht="15.75">
      <c r="AB5365" s="139"/>
    </row>
    <row r="5366" spans="28:28" ht="15.75">
      <c r="AB5366" s="139"/>
    </row>
    <row r="5367" spans="28:28" ht="15.75">
      <c r="AB5367" s="139"/>
    </row>
    <row r="5368" spans="28:28" ht="15.75">
      <c r="AB5368" s="139"/>
    </row>
    <row r="5369" spans="28:28" ht="15.75">
      <c r="AB5369" s="139"/>
    </row>
    <row r="5370" spans="28:28" ht="15.75">
      <c r="AB5370" s="139"/>
    </row>
    <row r="5371" spans="28:28" ht="15.75">
      <c r="AB5371" s="139"/>
    </row>
    <row r="5372" spans="28:28" ht="15.75">
      <c r="AB5372" s="139"/>
    </row>
    <row r="5373" spans="28:28" ht="15.75">
      <c r="AB5373" s="139"/>
    </row>
    <row r="5374" spans="28:28" ht="15.75">
      <c r="AB5374" s="139"/>
    </row>
    <row r="5375" spans="28:28" ht="15.75">
      <c r="AB5375" s="139"/>
    </row>
    <row r="5376" spans="28:28" ht="15.75">
      <c r="AB5376" s="139"/>
    </row>
    <row r="5377" spans="28:28" ht="15.75">
      <c r="AB5377" s="139"/>
    </row>
    <row r="5378" spans="28:28" ht="15.75">
      <c r="AB5378" s="139"/>
    </row>
    <row r="5379" spans="28:28" ht="15.75">
      <c r="AB5379" s="139"/>
    </row>
    <row r="5380" spans="28:28" ht="15.75">
      <c r="AB5380" s="139"/>
    </row>
    <row r="5381" spans="28:28" ht="15.75">
      <c r="AB5381" s="139"/>
    </row>
    <row r="5382" spans="28:28" ht="15.75">
      <c r="AB5382" s="139"/>
    </row>
    <row r="5383" spans="28:28" ht="15.75">
      <c r="AB5383" s="139"/>
    </row>
    <row r="5384" spans="28:28" ht="15.75">
      <c r="AB5384" s="139"/>
    </row>
    <row r="5385" spans="28:28" ht="15.75">
      <c r="AB5385" s="139"/>
    </row>
    <row r="5386" spans="28:28" ht="15.75">
      <c r="AB5386" s="139"/>
    </row>
    <row r="5387" spans="28:28" ht="15.75">
      <c r="AB5387" s="139"/>
    </row>
    <row r="5388" spans="28:28" ht="15.75">
      <c r="AB5388" s="139"/>
    </row>
    <row r="5389" spans="28:28" ht="15.75">
      <c r="AB5389" s="139"/>
    </row>
    <row r="5390" spans="28:28" ht="15.75">
      <c r="AB5390" s="139"/>
    </row>
    <row r="5391" spans="28:28" ht="15.75">
      <c r="AB5391" s="139"/>
    </row>
    <row r="5392" spans="28:28" ht="15.75">
      <c r="AB5392" s="139"/>
    </row>
    <row r="5393" spans="28:28" ht="15.75">
      <c r="AB5393" s="139"/>
    </row>
    <row r="5394" spans="28:28" ht="15.75">
      <c r="AB5394" s="139"/>
    </row>
    <row r="5395" spans="28:28" ht="15.75">
      <c r="AB5395" s="139"/>
    </row>
    <row r="5396" spans="28:28" ht="15.75">
      <c r="AB5396" s="139"/>
    </row>
    <row r="5397" spans="28:28" ht="15.75">
      <c r="AB5397" s="139"/>
    </row>
    <row r="5398" spans="28:28" ht="15.75">
      <c r="AB5398" s="139"/>
    </row>
    <row r="5399" spans="28:28" ht="15.75">
      <c r="AB5399" s="139"/>
    </row>
    <row r="5400" spans="28:28" ht="15.75">
      <c r="AB5400" s="139"/>
    </row>
    <row r="5401" spans="28:28" ht="15.75">
      <c r="AB5401" s="139"/>
    </row>
    <row r="5402" spans="28:28" ht="15.75">
      <c r="AB5402" s="139"/>
    </row>
    <row r="5403" spans="28:28" ht="15.75">
      <c r="AB5403" s="139"/>
    </row>
    <row r="5404" spans="28:28" ht="15.75">
      <c r="AB5404" s="139"/>
    </row>
    <row r="5405" spans="28:28" ht="15.75">
      <c r="AB5405" s="139"/>
    </row>
    <row r="5406" spans="28:28" ht="15.75">
      <c r="AB5406" s="139"/>
    </row>
    <row r="5407" spans="28:28" ht="15.75">
      <c r="AB5407" s="139"/>
    </row>
    <row r="5408" spans="28:28" ht="15.75">
      <c r="AB5408" s="139"/>
    </row>
    <row r="5409" spans="28:28" ht="15.75">
      <c r="AB5409" s="139"/>
    </row>
    <row r="5410" spans="28:28" ht="15.75">
      <c r="AB5410" s="139"/>
    </row>
    <row r="5411" spans="28:28" ht="15.75">
      <c r="AB5411" s="139"/>
    </row>
    <row r="5412" spans="28:28" ht="15.75">
      <c r="AB5412" s="139"/>
    </row>
    <row r="5413" spans="28:28" ht="15.75">
      <c r="AB5413" s="139"/>
    </row>
    <row r="5414" spans="28:28" ht="15.75">
      <c r="AB5414" s="139"/>
    </row>
    <row r="5415" spans="28:28" ht="15.75">
      <c r="AB5415" s="139"/>
    </row>
    <row r="5416" spans="28:28" ht="15.75">
      <c r="AB5416" s="139"/>
    </row>
    <row r="5417" spans="28:28" ht="15.75">
      <c r="AB5417" s="139"/>
    </row>
    <row r="5418" spans="28:28" ht="15.75">
      <c r="AB5418" s="139"/>
    </row>
    <row r="5419" spans="28:28" ht="15.75">
      <c r="AB5419" s="139"/>
    </row>
    <row r="5420" spans="28:28" ht="15.75">
      <c r="AB5420" s="139"/>
    </row>
    <row r="5421" spans="28:28" ht="15.75">
      <c r="AB5421" s="139"/>
    </row>
    <row r="5422" spans="28:28" ht="15.75">
      <c r="AB5422" s="139"/>
    </row>
    <row r="5423" spans="28:28" ht="15.75">
      <c r="AB5423" s="139"/>
    </row>
    <row r="5424" spans="28:28" ht="15.75">
      <c r="AB5424" s="139"/>
    </row>
    <row r="5425" spans="28:28" ht="15.75">
      <c r="AB5425" s="139"/>
    </row>
    <row r="5426" spans="28:28" ht="15.75">
      <c r="AB5426" s="139"/>
    </row>
    <row r="5427" spans="28:28" ht="15.75">
      <c r="AB5427" s="139"/>
    </row>
    <row r="5428" spans="28:28" ht="15.75">
      <c r="AB5428" s="139"/>
    </row>
    <row r="5429" spans="28:28" ht="15.75">
      <c r="AB5429" s="139"/>
    </row>
    <row r="5430" spans="28:28" ht="15.75">
      <c r="AB5430" s="139"/>
    </row>
    <row r="5431" spans="28:28" ht="15.75">
      <c r="AB5431" s="139"/>
    </row>
    <row r="5432" spans="28:28" ht="15.75">
      <c r="AB5432" s="139"/>
    </row>
    <row r="5433" spans="28:28" ht="15.75">
      <c r="AB5433" s="139"/>
    </row>
    <row r="5434" spans="28:28" ht="15.75">
      <c r="AB5434" s="139"/>
    </row>
    <row r="5435" spans="28:28" ht="15.75">
      <c r="AB5435" s="139"/>
    </row>
    <row r="5436" spans="28:28" ht="15.75">
      <c r="AB5436" s="139"/>
    </row>
    <row r="5437" spans="28:28" ht="15.75">
      <c r="AB5437" s="139"/>
    </row>
    <row r="5438" spans="28:28" ht="15.75">
      <c r="AB5438" s="139"/>
    </row>
    <row r="5439" spans="28:28" ht="15.75">
      <c r="AB5439" s="139"/>
    </row>
    <row r="5440" spans="28:28" ht="15.75">
      <c r="AB5440" s="139"/>
    </row>
    <row r="5441" spans="28:28" ht="15.75">
      <c r="AB5441" s="139"/>
    </row>
    <row r="5442" spans="28:28" ht="15.75">
      <c r="AB5442" s="139"/>
    </row>
    <row r="5443" spans="28:28" ht="15.75">
      <c r="AB5443" s="139"/>
    </row>
    <row r="5444" spans="28:28" ht="15.75">
      <c r="AB5444" s="139"/>
    </row>
    <row r="5445" spans="28:28" ht="15.75">
      <c r="AB5445" s="139"/>
    </row>
    <row r="5446" spans="28:28" ht="15.75">
      <c r="AB5446" s="139"/>
    </row>
    <row r="5447" spans="28:28" ht="15.75">
      <c r="AB5447" s="139"/>
    </row>
    <row r="5448" spans="28:28" ht="15.75">
      <c r="AB5448" s="139"/>
    </row>
    <row r="5449" spans="28:28" ht="15.75">
      <c r="AB5449" s="139"/>
    </row>
    <row r="5450" spans="28:28" ht="15.75">
      <c r="AB5450" s="139"/>
    </row>
    <row r="5451" spans="28:28" ht="15.75">
      <c r="AB5451" s="139"/>
    </row>
    <row r="5452" spans="28:28" ht="15.75">
      <c r="AB5452" s="139"/>
    </row>
    <row r="5453" spans="28:28" ht="15.75">
      <c r="AB5453" s="139"/>
    </row>
    <row r="5454" spans="28:28" ht="15.75">
      <c r="AB5454" s="139"/>
    </row>
    <row r="5455" spans="28:28" ht="15.75">
      <c r="AB5455" s="139"/>
    </row>
    <row r="5456" spans="28:28" ht="15.75">
      <c r="AB5456" s="139"/>
    </row>
    <row r="5457" spans="28:28" ht="15.75">
      <c r="AB5457" s="139"/>
    </row>
    <row r="5458" spans="28:28" ht="15.75">
      <c r="AB5458" s="139"/>
    </row>
    <row r="5459" spans="28:28" ht="15.75">
      <c r="AB5459" s="139"/>
    </row>
    <row r="5460" spans="28:28" ht="15.75">
      <c r="AB5460" s="139"/>
    </row>
    <row r="5461" spans="28:28" ht="15.75">
      <c r="AB5461" s="139"/>
    </row>
    <row r="5462" spans="28:28" ht="15.75">
      <c r="AB5462" s="139"/>
    </row>
    <row r="5463" spans="28:28" ht="15.75">
      <c r="AB5463" s="139"/>
    </row>
    <row r="5464" spans="28:28" ht="15.75">
      <c r="AB5464" s="139"/>
    </row>
    <row r="5465" spans="28:28" ht="15.75">
      <c r="AB5465" s="139"/>
    </row>
    <row r="5466" spans="28:28" ht="15.75">
      <c r="AB5466" s="139"/>
    </row>
    <row r="5467" spans="28:28" ht="15.75">
      <c r="AB5467" s="139"/>
    </row>
    <row r="5468" spans="28:28" ht="15.75">
      <c r="AB5468" s="139"/>
    </row>
    <row r="5469" spans="28:28" ht="15.75">
      <c r="AB5469" s="139"/>
    </row>
    <row r="5470" spans="28:28" ht="15.75">
      <c r="AB5470" s="139"/>
    </row>
    <row r="5471" spans="28:28" ht="15.75">
      <c r="AB5471" s="139"/>
    </row>
    <row r="5472" spans="28:28" ht="15.75">
      <c r="AB5472" s="139"/>
    </row>
    <row r="5473" spans="28:28" ht="15.75">
      <c r="AB5473" s="139"/>
    </row>
    <row r="5474" spans="28:28" ht="15.75">
      <c r="AB5474" s="139"/>
    </row>
    <row r="5475" spans="28:28" ht="15.75">
      <c r="AB5475" s="139"/>
    </row>
    <row r="5476" spans="28:28" ht="15.75">
      <c r="AB5476" s="139"/>
    </row>
    <row r="5477" spans="28:28" ht="15.75">
      <c r="AB5477" s="139"/>
    </row>
    <row r="5478" spans="28:28" ht="15.75">
      <c r="AB5478" s="139"/>
    </row>
    <row r="5479" spans="28:28" ht="15.75">
      <c r="AB5479" s="139"/>
    </row>
    <row r="5480" spans="28:28" ht="15.75">
      <c r="AB5480" s="139"/>
    </row>
    <row r="5481" spans="28:28" ht="15.75">
      <c r="AB5481" s="139"/>
    </row>
    <row r="5482" spans="28:28" ht="15.75">
      <c r="AB5482" s="139"/>
    </row>
    <row r="5483" spans="28:28" ht="15.75">
      <c r="AB5483" s="139"/>
    </row>
    <row r="5484" spans="28:28" ht="15.75">
      <c r="AB5484" s="139"/>
    </row>
    <row r="5485" spans="28:28" ht="15.75">
      <c r="AB5485" s="139"/>
    </row>
    <row r="5486" spans="28:28" ht="15.75">
      <c r="AB5486" s="139"/>
    </row>
    <row r="5487" spans="28:28" ht="15.75">
      <c r="AB5487" s="139"/>
    </row>
    <row r="5488" spans="28:28" ht="15.75">
      <c r="AB5488" s="139"/>
    </row>
    <row r="5489" spans="28:28" ht="15.75">
      <c r="AB5489" s="139"/>
    </row>
    <row r="5490" spans="28:28" ht="15.75">
      <c r="AB5490" s="139"/>
    </row>
    <row r="5491" spans="28:28" ht="15.75">
      <c r="AB5491" s="139"/>
    </row>
    <row r="5492" spans="28:28" ht="15.75">
      <c r="AB5492" s="139"/>
    </row>
    <row r="5493" spans="28:28" ht="15.75">
      <c r="AB5493" s="139"/>
    </row>
    <row r="5494" spans="28:28" ht="15.75">
      <c r="AB5494" s="139"/>
    </row>
    <row r="5495" spans="28:28" ht="15.75">
      <c r="AB5495" s="139"/>
    </row>
    <row r="5496" spans="28:28" ht="15.75">
      <c r="AB5496" s="139"/>
    </row>
    <row r="5497" spans="28:28" ht="15.75">
      <c r="AB5497" s="139"/>
    </row>
    <row r="5498" spans="28:28" ht="15.75">
      <c r="AB5498" s="139"/>
    </row>
    <row r="5499" spans="28:28" ht="15.75">
      <c r="AB5499" s="139"/>
    </row>
    <row r="5500" spans="28:28" ht="15.75">
      <c r="AB5500" s="139"/>
    </row>
    <row r="5501" spans="28:28" ht="15.75">
      <c r="AB5501" s="139"/>
    </row>
    <row r="5502" spans="28:28" ht="15.75">
      <c r="AB5502" s="139"/>
    </row>
    <row r="5503" spans="28:28" ht="15.75">
      <c r="AB5503" s="139"/>
    </row>
    <row r="5504" spans="28:28" ht="15.75">
      <c r="AB5504" s="139"/>
    </row>
    <row r="5505" spans="28:28" ht="15.75">
      <c r="AB5505" s="139"/>
    </row>
    <row r="5506" spans="28:28" ht="15.75">
      <c r="AB5506" s="139"/>
    </row>
    <row r="5507" spans="28:28" ht="15.75">
      <c r="AB5507" s="139"/>
    </row>
    <row r="5508" spans="28:28" ht="15.75">
      <c r="AB5508" s="139"/>
    </row>
    <row r="5509" spans="28:28" ht="15.75">
      <c r="AB5509" s="139"/>
    </row>
    <row r="5510" spans="28:28" ht="15.75">
      <c r="AB5510" s="139"/>
    </row>
    <row r="5511" spans="28:28" ht="15.75">
      <c r="AB5511" s="139"/>
    </row>
    <row r="5512" spans="28:28" ht="15.75">
      <c r="AB5512" s="139"/>
    </row>
    <row r="5513" spans="28:28" ht="15.75">
      <c r="AB5513" s="139"/>
    </row>
    <row r="5514" spans="28:28" ht="15.75">
      <c r="AB5514" s="139"/>
    </row>
    <row r="5515" spans="28:28" ht="15.75">
      <c r="AB5515" s="139"/>
    </row>
    <row r="5516" spans="28:28" ht="15.75">
      <c r="AB5516" s="139"/>
    </row>
    <row r="5517" spans="28:28" ht="15.75">
      <c r="AB5517" s="139"/>
    </row>
    <row r="5518" spans="28:28" ht="15.75">
      <c r="AB5518" s="139"/>
    </row>
    <row r="5519" spans="28:28" ht="15.75">
      <c r="AB5519" s="139"/>
    </row>
    <row r="5520" spans="28:28" ht="15.75">
      <c r="AB5520" s="139"/>
    </row>
    <row r="5521" spans="28:28" ht="15.75">
      <c r="AB5521" s="139"/>
    </row>
    <row r="5522" spans="28:28" ht="15.75">
      <c r="AB5522" s="139"/>
    </row>
    <row r="5523" spans="28:28" ht="15.75">
      <c r="AB5523" s="139"/>
    </row>
    <row r="5524" spans="28:28" ht="15.75">
      <c r="AB5524" s="139"/>
    </row>
    <row r="5525" spans="28:28" ht="15.75">
      <c r="AB5525" s="139"/>
    </row>
    <row r="5526" spans="28:28" ht="15.75">
      <c r="AB5526" s="139"/>
    </row>
    <row r="5527" spans="28:28" ht="15.75">
      <c r="AB5527" s="139"/>
    </row>
    <row r="5528" spans="28:28" ht="15.75">
      <c r="AB5528" s="139"/>
    </row>
    <row r="5529" spans="28:28" ht="15.75">
      <c r="AB5529" s="139"/>
    </row>
    <row r="5530" spans="28:28" ht="15.75">
      <c r="AB5530" s="139"/>
    </row>
    <row r="5531" spans="28:28" ht="15.75">
      <c r="AB5531" s="139"/>
    </row>
    <row r="5532" spans="28:28" ht="15.75">
      <c r="AB5532" s="139"/>
    </row>
    <row r="5533" spans="28:28" ht="15.75">
      <c r="AB5533" s="139"/>
    </row>
    <row r="5534" spans="28:28" ht="15.75">
      <c r="AB5534" s="139"/>
    </row>
    <row r="5535" spans="28:28" ht="15.75">
      <c r="AB5535" s="139"/>
    </row>
    <row r="5536" spans="28:28" ht="15.75">
      <c r="AB5536" s="139"/>
    </row>
    <row r="5537" spans="28:28" ht="15.75">
      <c r="AB5537" s="139"/>
    </row>
    <row r="5538" spans="28:28" ht="15.75">
      <c r="AB5538" s="139"/>
    </row>
    <row r="5539" spans="28:28" ht="15.75">
      <c r="AB5539" s="139"/>
    </row>
    <row r="5540" spans="28:28" ht="15.75">
      <c r="AB5540" s="139"/>
    </row>
    <row r="5541" spans="28:28" ht="15.75">
      <c r="AB5541" s="139"/>
    </row>
    <row r="5542" spans="28:28" ht="15.75">
      <c r="AB5542" s="139"/>
    </row>
    <row r="5543" spans="28:28" ht="15.75">
      <c r="AB5543" s="139"/>
    </row>
    <row r="5544" spans="28:28" ht="15.75">
      <c r="AB5544" s="139"/>
    </row>
    <row r="5545" spans="28:28" ht="15.75">
      <c r="AB5545" s="139"/>
    </row>
    <row r="5546" spans="28:28" ht="15.75">
      <c r="AB5546" s="139"/>
    </row>
    <row r="5547" spans="28:28" ht="15.75">
      <c r="AB5547" s="139"/>
    </row>
    <row r="5548" spans="28:28" ht="15.75">
      <c r="AB5548" s="139"/>
    </row>
    <row r="5549" spans="28:28" ht="15.75">
      <c r="AB5549" s="139"/>
    </row>
    <row r="5550" spans="28:28" ht="15.75">
      <c r="AB5550" s="139"/>
    </row>
    <row r="5551" spans="28:28" ht="15.75">
      <c r="AB5551" s="139"/>
    </row>
    <row r="5552" spans="28:28" ht="15.75">
      <c r="AB5552" s="139"/>
    </row>
    <row r="5553" spans="28:28" ht="15.75">
      <c r="AB5553" s="139"/>
    </row>
    <row r="5554" spans="28:28" ht="15.75">
      <c r="AB5554" s="139"/>
    </row>
    <row r="5555" spans="28:28" ht="15.75">
      <c r="AB5555" s="139"/>
    </row>
    <row r="5556" spans="28:28" ht="15.75">
      <c r="AB5556" s="139"/>
    </row>
    <row r="5557" spans="28:28" ht="15.75">
      <c r="AB5557" s="139"/>
    </row>
    <row r="5558" spans="28:28" ht="15.75">
      <c r="AB5558" s="139"/>
    </row>
    <row r="5559" spans="28:28" ht="15.75">
      <c r="AB5559" s="139"/>
    </row>
    <row r="5560" spans="28:28" ht="15.75">
      <c r="AB5560" s="139"/>
    </row>
    <row r="5561" spans="28:28" ht="15.75">
      <c r="AB5561" s="139"/>
    </row>
    <row r="5562" spans="28:28" ht="15.75">
      <c r="AB5562" s="139"/>
    </row>
    <row r="5563" spans="28:28" ht="15.75">
      <c r="AB5563" s="139"/>
    </row>
    <row r="5564" spans="28:28" ht="15.75">
      <c r="AB5564" s="139"/>
    </row>
    <row r="5565" spans="28:28" ht="15.75">
      <c r="AB5565" s="139"/>
    </row>
    <row r="5566" spans="28:28" ht="15.75">
      <c r="AB5566" s="139"/>
    </row>
    <row r="5567" spans="28:28" ht="15.75">
      <c r="AB5567" s="139"/>
    </row>
    <row r="5568" spans="28:28" ht="15.75">
      <c r="AB5568" s="139"/>
    </row>
    <row r="5569" spans="28:28" ht="15.75">
      <c r="AB5569" s="139"/>
    </row>
    <row r="5570" spans="28:28" ht="15.75">
      <c r="AB5570" s="139"/>
    </row>
    <row r="5571" spans="28:28" ht="15.75">
      <c r="AB5571" s="139"/>
    </row>
    <row r="5572" spans="28:28" ht="15.75">
      <c r="AB5572" s="139"/>
    </row>
    <row r="5573" spans="28:28" ht="15.75">
      <c r="AB5573" s="139"/>
    </row>
    <row r="5574" spans="28:28" ht="15.75">
      <c r="AB5574" s="139"/>
    </row>
    <row r="5575" spans="28:28" ht="15.75">
      <c r="AB5575" s="139"/>
    </row>
    <row r="5576" spans="28:28" ht="15.75">
      <c r="AB5576" s="139"/>
    </row>
    <row r="5577" spans="28:28" ht="15.75">
      <c r="AB5577" s="139"/>
    </row>
    <row r="5578" spans="28:28" ht="15.75">
      <c r="AB5578" s="139"/>
    </row>
    <row r="5579" spans="28:28" ht="15.75">
      <c r="AB5579" s="139"/>
    </row>
    <row r="5580" spans="28:28" ht="15.75">
      <c r="AB5580" s="139"/>
    </row>
    <row r="5581" spans="28:28" ht="15.75">
      <c r="AB5581" s="139"/>
    </row>
    <row r="5582" spans="28:28" ht="15.75">
      <c r="AB5582" s="139"/>
    </row>
    <row r="5583" spans="28:28" ht="15.75">
      <c r="AB5583" s="139"/>
    </row>
    <row r="5584" spans="28:28" ht="15.75">
      <c r="AB5584" s="139"/>
    </row>
    <row r="5585" spans="28:28" ht="15.75">
      <c r="AB5585" s="139"/>
    </row>
    <row r="5586" spans="28:28" ht="15.75">
      <c r="AB5586" s="139"/>
    </row>
    <row r="5587" spans="28:28" ht="15.75">
      <c r="AB5587" s="139"/>
    </row>
    <row r="5588" spans="28:28" ht="15.75">
      <c r="AB5588" s="139"/>
    </row>
    <row r="5589" spans="28:28" ht="15.75">
      <c r="AB5589" s="139"/>
    </row>
    <row r="5590" spans="28:28" ht="15.75">
      <c r="AB5590" s="139"/>
    </row>
    <row r="5591" spans="28:28" ht="15.75">
      <c r="AB5591" s="139"/>
    </row>
    <row r="5592" spans="28:28" ht="15.75">
      <c r="AB5592" s="139"/>
    </row>
    <row r="5593" spans="28:28" ht="15.75">
      <c r="AB5593" s="139"/>
    </row>
    <row r="5594" spans="28:28" ht="15.75">
      <c r="AB5594" s="139"/>
    </row>
    <row r="5595" spans="28:28" ht="15.75">
      <c r="AB5595" s="139"/>
    </row>
    <row r="5596" spans="28:28" ht="15.75">
      <c r="AB5596" s="139"/>
    </row>
    <row r="5597" spans="28:28" ht="15.75">
      <c r="AB5597" s="139"/>
    </row>
    <row r="5598" spans="28:28" ht="15.75">
      <c r="AB5598" s="139"/>
    </row>
    <row r="5599" spans="28:28" ht="15.75">
      <c r="AB5599" s="139"/>
    </row>
    <row r="5600" spans="28:28" ht="15.75">
      <c r="AB5600" s="139"/>
    </row>
    <row r="5601" spans="28:28" ht="15.75">
      <c r="AB5601" s="139"/>
    </row>
    <row r="5602" spans="28:28" ht="15.75">
      <c r="AB5602" s="139"/>
    </row>
    <row r="5603" spans="28:28" ht="15.75">
      <c r="AB5603" s="139"/>
    </row>
    <row r="5604" spans="28:28" ht="15.75">
      <c r="AB5604" s="139"/>
    </row>
    <row r="5605" spans="28:28" ht="15.75">
      <c r="AB5605" s="139"/>
    </row>
    <row r="5606" spans="28:28" ht="15.75">
      <c r="AB5606" s="139"/>
    </row>
    <row r="5607" spans="28:28" ht="15.75">
      <c r="AB5607" s="139"/>
    </row>
    <row r="5608" spans="28:28" ht="15.75">
      <c r="AB5608" s="139"/>
    </row>
    <row r="5609" spans="28:28" ht="15.75">
      <c r="AB5609" s="139"/>
    </row>
    <row r="5610" spans="28:28" ht="15.75">
      <c r="AB5610" s="139"/>
    </row>
    <row r="5611" spans="28:28" ht="15.75">
      <c r="AB5611" s="139"/>
    </row>
    <row r="5612" spans="28:28" ht="15.75">
      <c r="AB5612" s="139"/>
    </row>
    <row r="5613" spans="28:28" ht="15.75">
      <c r="AB5613" s="139"/>
    </row>
    <row r="5614" spans="28:28" ht="15.75">
      <c r="AB5614" s="139"/>
    </row>
    <row r="5615" spans="28:28" ht="15.75">
      <c r="AB5615" s="139"/>
    </row>
    <row r="5616" spans="28:28" ht="15.75">
      <c r="AB5616" s="139"/>
    </row>
    <row r="5617" spans="28:28" ht="15.75">
      <c r="AB5617" s="139"/>
    </row>
    <row r="5618" spans="28:28" ht="15.75">
      <c r="AB5618" s="139"/>
    </row>
    <row r="5619" spans="28:28" ht="15.75">
      <c r="AB5619" s="139"/>
    </row>
    <row r="5620" spans="28:28" ht="15.75">
      <c r="AB5620" s="139"/>
    </row>
    <row r="5621" spans="28:28" ht="15.75">
      <c r="AB5621" s="139"/>
    </row>
    <row r="5622" spans="28:28" ht="15.75">
      <c r="AB5622" s="139"/>
    </row>
    <row r="5623" spans="28:28" ht="15.75">
      <c r="AB5623" s="139"/>
    </row>
    <row r="5624" spans="28:28" ht="15.75">
      <c r="AB5624" s="139"/>
    </row>
    <row r="5625" spans="28:28" ht="15.75">
      <c r="AB5625" s="139"/>
    </row>
    <row r="5626" spans="28:28" ht="15.75">
      <c r="AB5626" s="139"/>
    </row>
    <row r="5627" spans="28:28" ht="15.75">
      <c r="AB5627" s="139"/>
    </row>
    <row r="5628" spans="28:28" ht="15.75">
      <c r="AB5628" s="139"/>
    </row>
    <row r="5629" spans="28:28" ht="15.75">
      <c r="AB5629" s="139"/>
    </row>
    <row r="5630" spans="28:28" ht="15.75">
      <c r="AB5630" s="139"/>
    </row>
    <row r="5631" spans="28:28" ht="15.75">
      <c r="AB5631" s="139"/>
    </row>
    <row r="5632" spans="28:28" ht="15.75">
      <c r="AB5632" s="139"/>
    </row>
    <row r="5633" spans="28:28" ht="15.75">
      <c r="AB5633" s="139"/>
    </row>
    <row r="5634" spans="28:28" ht="15.75">
      <c r="AB5634" s="139"/>
    </row>
    <row r="5635" spans="28:28" ht="15.75">
      <c r="AB5635" s="139"/>
    </row>
    <row r="5636" spans="28:28" ht="15.75">
      <c r="AB5636" s="139"/>
    </row>
    <row r="5637" spans="28:28" ht="15.75">
      <c r="AB5637" s="139"/>
    </row>
    <row r="5638" spans="28:28" ht="15.75">
      <c r="AB5638" s="139"/>
    </row>
    <row r="5639" spans="28:28" ht="15.75">
      <c r="AB5639" s="139"/>
    </row>
    <row r="5640" spans="28:28" ht="15.75">
      <c r="AB5640" s="139"/>
    </row>
    <row r="5641" spans="28:28" ht="15.75">
      <c r="AB5641" s="139"/>
    </row>
    <row r="5642" spans="28:28" ht="15.75">
      <c r="AB5642" s="139"/>
    </row>
    <row r="5643" spans="28:28" ht="15.75">
      <c r="AB5643" s="139"/>
    </row>
    <row r="5644" spans="28:28" ht="15.75">
      <c r="AB5644" s="139"/>
    </row>
    <row r="5645" spans="28:28" ht="15.75">
      <c r="AB5645" s="139"/>
    </row>
    <row r="5646" spans="28:28" ht="15.75">
      <c r="AB5646" s="139"/>
    </row>
    <row r="5647" spans="28:28" ht="15.75">
      <c r="AB5647" s="139"/>
    </row>
    <row r="5648" spans="28:28" ht="15.75">
      <c r="AB5648" s="139"/>
    </row>
    <row r="5649" spans="28:28" ht="15.75">
      <c r="AB5649" s="139"/>
    </row>
    <row r="5650" spans="28:28" ht="15.75">
      <c r="AB5650" s="139"/>
    </row>
    <row r="5651" spans="28:28" ht="15.75">
      <c r="AB5651" s="139"/>
    </row>
    <row r="5652" spans="28:28" ht="15.75">
      <c r="AB5652" s="139"/>
    </row>
    <row r="5653" spans="28:28" ht="15.75">
      <c r="AB5653" s="139"/>
    </row>
    <row r="5654" spans="28:28" ht="15.75">
      <c r="AB5654" s="139"/>
    </row>
    <row r="5655" spans="28:28" ht="15.75">
      <c r="AB5655" s="139"/>
    </row>
    <row r="5656" spans="28:28" ht="15.75">
      <c r="AB5656" s="139"/>
    </row>
    <row r="5657" spans="28:28" ht="15.75">
      <c r="AB5657" s="139"/>
    </row>
    <row r="5658" spans="28:28" ht="15.75">
      <c r="AB5658" s="139"/>
    </row>
    <row r="5659" spans="28:28" ht="15.75">
      <c r="AB5659" s="139"/>
    </row>
    <row r="5660" spans="28:28" ht="15.75">
      <c r="AB5660" s="139"/>
    </row>
    <row r="5661" spans="28:28" ht="15.75">
      <c r="AB5661" s="139"/>
    </row>
    <row r="5662" spans="28:28" ht="15.75">
      <c r="AB5662" s="139"/>
    </row>
    <row r="5663" spans="28:28" ht="15.75">
      <c r="AB5663" s="139"/>
    </row>
    <row r="5664" spans="28:28" ht="15.75">
      <c r="AB5664" s="139"/>
    </row>
    <row r="5665" spans="28:28" ht="15.75">
      <c r="AB5665" s="139"/>
    </row>
    <row r="5666" spans="28:28" ht="15.75">
      <c r="AB5666" s="139"/>
    </row>
    <row r="5667" spans="28:28" ht="15.75">
      <c r="AB5667" s="139"/>
    </row>
    <row r="5668" spans="28:28" ht="15.75">
      <c r="AB5668" s="139"/>
    </row>
    <row r="5669" spans="28:28" ht="15.75">
      <c r="AB5669" s="139"/>
    </row>
    <row r="5670" spans="28:28" ht="15.75">
      <c r="AB5670" s="139"/>
    </row>
    <row r="5671" spans="28:28" ht="15.75">
      <c r="AB5671" s="139"/>
    </row>
    <row r="5672" spans="28:28" ht="15.75">
      <c r="AB5672" s="139"/>
    </row>
    <row r="5673" spans="28:28" ht="15.75">
      <c r="AB5673" s="139"/>
    </row>
    <row r="5674" spans="28:28" ht="15.75">
      <c r="AB5674" s="139"/>
    </row>
    <row r="5675" spans="28:28" ht="15.75">
      <c r="AB5675" s="139"/>
    </row>
    <row r="5676" spans="28:28" ht="15.75">
      <c r="AB5676" s="139"/>
    </row>
    <row r="5677" spans="28:28" ht="15.75">
      <c r="AB5677" s="139"/>
    </row>
    <row r="5678" spans="28:28" ht="15.75">
      <c r="AB5678" s="139"/>
    </row>
    <row r="5679" spans="28:28" ht="15.75">
      <c r="AB5679" s="139"/>
    </row>
    <row r="5680" spans="28:28" ht="15.75">
      <c r="AB5680" s="139"/>
    </row>
    <row r="5681" spans="28:28" ht="15.75">
      <c r="AB5681" s="139"/>
    </row>
    <row r="5682" spans="28:28" ht="15.75">
      <c r="AB5682" s="139"/>
    </row>
    <row r="5683" spans="28:28" ht="15.75">
      <c r="AB5683" s="139"/>
    </row>
    <row r="5684" spans="28:28" ht="15.75">
      <c r="AB5684" s="139"/>
    </row>
    <row r="5685" spans="28:28" ht="15.75">
      <c r="AB5685" s="139"/>
    </row>
    <row r="5686" spans="28:28" ht="15.75">
      <c r="AB5686" s="139"/>
    </row>
    <row r="5687" spans="28:28" ht="15.75">
      <c r="AB5687" s="139"/>
    </row>
    <row r="5688" spans="28:28" ht="15.75">
      <c r="AB5688" s="139"/>
    </row>
    <row r="5689" spans="28:28" ht="15.75">
      <c r="AB5689" s="139"/>
    </row>
    <row r="5690" spans="28:28" ht="15.75">
      <c r="AB5690" s="139"/>
    </row>
    <row r="5691" spans="28:28" ht="15.75">
      <c r="AB5691" s="139"/>
    </row>
    <row r="5692" spans="28:28" ht="15.75">
      <c r="AB5692" s="139"/>
    </row>
    <row r="5693" spans="28:28" ht="15.75">
      <c r="AB5693" s="139"/>
    </row>
    <row r="5694" spans="28:28" ht="15.75">
      <c r="AB5694" s="139"/>
    </row>
    <row r="5695" spans="28:28" ht="15.75">
      <c r="AB5695" s="139"/>
    </row>
    <row r="5696" spans="28:28" ht="15.75">
      <c r="AB5696" s="139"/>
    </row>
    <row r="5697" spans="28:28" ht="15.75">
      <c r="AB5697" s="139"/>
    </row>
    <row r="5698" spans="28:28" ht="15.75">
      <c r="AB5698" s="139"/>
    </row>
    <row r="5699" spans="28:28" ht="15.75">
      <c r="AB5699" s="139"/>
    </row>
    <row r="5700" spans="28:28" ht="15.75">
      <c r="AB5700" s="139"/>
    </row>
    <row r="5701" spans="28:28" ht="15.75">
      <c r="AB5701" s="139"/>
    </row>
    <row r="5702" spans="28:28" ht="15.75">
      <c r="AB5702" s="139"/>
    </row>
    <row r="5703" spans="28:28" ht="15.75">
      <c r="AB5703" s="139"/>
    </row>
    <row r="5704" spans="28:28" ht="15.75">
      <c r="AB5704" s="139"/>
    </row>
    <row r="5705" spans="28:28" ht="15.75">
      <c r="AB5705" s="139"/>
    </row>
    <row r="5706" spans="28:28" ht="15.75">
      <c r="AB5706" s="139"/>
    </row>
    <row r="5707" spans="28:28" ht="15.75">
      <c r="AB5707" s="139"/>
    </row>
    <row r="5708" spans="28:28" ht="15.75">
      <c r="AB5708" s="139"/>
    </row>
    <row r="5709" spans="28:28" ht="15.75">
      <c r="AB5709" s="139"/>
    </row>
    <row r="5710" spans="28:28" ht="15.75">
      <c r="AB5710" s="139"/>
    </row>
    <row r="5711" spans="28:28" ht="15.75">
      <c r="AB5711" s="139"/>
    </row>
    <row r="5712" spans="28:28" ht="15.75">
      <c r="AB5712" s="139"/>
    </row>
    <row r="5713" spans="28:28" ht="15.75">
      <c r="AB5713" s="139"/>
    </row>
    <row r="5714" spans="28:28" ht="15.75">
      <c r="AB5714" s="139"/>
    </row>
    <row r="5715" spans="28:28" ht="15.75">
      <c r="AB5715" s="139"/>
    </row>
    <row r="5716" spans="28:28" ht="15.75">
      <c r="AB5716" s="139"/>
    </row>
    <row r="5717" spans="28:28" ht="15.75">
      <c r="AB5717" s="139"/>
    </row>
    <row r="5718" spans="28:28" ht="15.75">
      <c r="AB5718" s="139"/>
    </row>
    <row r="5719" spans="28:28" ht="15.75">
      <c r="AB5719" s="139"/>
    </row>
    <row r="5720" spans="28:28" ht="15.75">
      <c r="AB5720" s="139"/>
    </row>
    <row r="5721" spans="28:28" ht="15.75">
      <c r="AB5721" s="139"/>
    </row>
    <row r="5722" spans="28:28" ht="15.75">
      <c r="AB5722" s="139"/>
    </row>
    <row r="5723" spans="28:28" ht="15.75">
      <c r="AB5723" s="139"/>
    </row>
    <row r="5724" spans="28:28" ht="15.75">
      <c r="AB5724" s="139"/>
    </row>
    <row r="5725" spans="28:28" ht="15.75">
      <c r="AB5725" s="139"/>
    </row>
    <row r="5726" spans="28:28" ht="15.75">
      <c r="AB5726" s="139"/>
    </row>
    <row r="5727" spans="28:28" ht="15.75">
      <c r="AB5727" s="139"/>
    </row>
    <row r="5728" spans="28:28" ht="15.75">
      <c r="AB5728" s="139"/>
    </row>
    <row r="5729" spans="28:28" ht="15.75">
      <c r="AB5729" s="139"/>
    </row>
    <row r="5730" spans="28:28" ht="15.75">
      <c r="AB5730" s="139"/>
    </row>
    <row r="5731" spans="28:28" ht="15.75">
      <c r="AB5731" s="139"/>
    </row>
    <row r="5732" spans="28:28" ht="15.75">
      <c r="AB5732" s="139"/>
    </row>
    <row r="5733" spans="28:28" ht="15.75">
      <c r="AB5733" s="139"/>
    </row>
    <row r="5734" spans="28:28" ht="15.75">
      <c r="AB5734" s="139"/>
    </row>
    <row r="5735" spans="28:28" ht="15.75">
      <c r="AB5735" s="139"/>
    </row>
    <row r="5736" spans="28:28" ht="15.75">
      <c r="AB5736" s="139"/>
    </row>
    <row r="5737" spans="28:28" ht="15.75">
      <c r="AB5737" s="139"/>
    </row>
    <row r="5738" spans="28:28" ht="15.75">
      <c r="AB5738" s="139"/>
    </row>
    <row r="5739" spans="28:28" ht="15.75">
      <c r="AB5739" s="139"/>
    </row>
    <row r="5740" spans="28:28" ht="15.75">
      <c r="AB5740" s="139"/>
    </row>
    <row r="5741" spans="28:28" ht="15.75">
      <c r="AB5741" s="139"/>
    </row>
    <row r="5742" spans="28:28" ht="15.75">
      <c r="AB5742" s="139"/>
    </row>
    <row r="5743" spans="28:28" ht="15.75">
      <c r="AB5743" s="139"/>
    </row>
    <row r="5744" spans="28:28" ht="15.75">
      <c r="AB5744" s="139"/>
    </row>
    <row r="5745" spans="28:28" ht="15.75">
      <c r="AB5745" s="139"/>
    </row>
    <row r="5746" spans="28:28" ht="15.75">
      <c r="AB5746" s="139"/>
    </row>
    <row r="5747" spans="28:28" ht="15.75">
      <c r="AB5747" s="139"/>
    </row>
    <row r="5748" spans="28:28" ht="15.75">
      <c r="AB5748" s="139"/>
    </row>
    <row r="5749" spans="28:28" ht="15.75">
      <c r="AB5749" s="139"/>
    </row>
    <row r="5750" spans="28:28" ht="15.75">
      <c r="AB5750" s="139"/>
    </row>
    <row r="5751" spans="28:28" ht="15.75">
      <c r="AB5751" s="139"/>
    </row>
    <row r="5752" spans="28:28" ht="15.75">
      <c r="AB5752" s="139"/>
    </row>
    <row r="5753" spans="28:28" ht="15.75">
      <c r="AB5753" s="139"/>
    </row>
    <row r="5754" spans="28:28" ht="15.75">
      <c r="AB5754" s="139"/>
    </row>
    <row r="5755" spans="28:28" ht="15.75">
      <c r="AB5755" s="139"/>
    </row>
    <row r="5756" spans="28:28" ht="15.75">
      <c r="AB5756" s="139"/>
    </row>
    <row r="5757" spans="28:28" ht="15.75">
      <c r="AB5757" s="139"/>
    </row>
    <row r="5758" spans="28:28" ht="15.75">
      <c r="AB5758" s="139"/>
    </row>
    <row r="5759" spans="28:28" ht="15.75">
      <c r="AB5759" s="139"/>
    </row>
    <row r="5760" spans="28:28" ht="15.75">
      <c r="AB5760" s="139"/>
    </row>
    <row r="5761" spans="28:28" ht="15.75">
      <c r="AB5761" s="139"/>
    </row>
    <row r="5762" spans="28:28" ht="15.75">
      <c r="AB5762" s="139"/>
    </row>
    <row r="5763" spans="28:28" ht="15.75">
      <c r="AB5763" s="139"/>
    </row>
    <row r="5764" spans="28:28" ht="15.75">
      <c r="AB5764" s="139"/>
    </row>
    <row r="5765" spans="28:28" ht="15.75">
      <c r="AB5765" s="139"/>
    </row>
    <row r="5766" spans="28:28" ht="15.75">
      <c r="AB5766" s="139"/>
    </row>
    <row r="5767" spans="28:28" ht="15.75">
      <c r="AB5767" s="139"/>
    </row>
    <row r="5768" spans="28:28" ht="15.75">
      <c r="AB5768" s="139"/>
    </row>
    <row r="5769" spans="28:28" ht="15.75">
      <c r="AB5769" s="139"/>
    </row>
    <row r="5770" spans="28:28" ht="15.75">
      <c r="AB5770" s="139"/>
    </row>
    <row r="5771" spans="28:28" ht="15.75">
      <c r="AB5771" s="139"/>
    </row>
    <row r="5772" spans="28:28" ht="15.75">
      <c r="AB5772" s="139"/>
    </row>
    <row r="5773" spans="28:28" ht="15.75">
      <c r="AB5773" s="139"/>
    </row>
    <row r="5774" spans="28:28" ht="15.75">
      <c r="AB5774" s="139"/>
    </row>
    <row r="5775" spans="28:28" ht="15.75">
      <c r="AB5775" s="139"/>
    </row>
    <row r="5776" spans="28:28" ht="15.75">
      <c r="AB5776" s="139"/>
    </row>
    <row r="5777" spans="28:28" ht="15.75">
      <c r="AB5777" s="139"/>
    </row>
    <row r="5778" spans="28:28" ht="15.75">
      <c r="AB5778" s="139"/>
    </row>
    <row r="5779" spans="28:28" ht="15.75">
      <c r="AB5779" s="139"/>
    </row>
    <row r="5780" spans="28:28" ht="15.75">
      <c r="AB5780" s="139"/>
    </row>
    <row r="5781" spans="28:28" ht="15.75">
      <c r="AB5781" s="139"/>
    </row>
    <row r="5782" spans="28:28" ht="15.75">
      <c r="AB5782" s="139"/>
    </row>
    <row r="5783" spans="28:28" ht="15.75">
      <c r="AB5783" s="139"/>
    </row>
    <row r="5784" spans="28:28" ht="15.75">
      <c r="AB5784" s="139"/>
    </row>
    <row r="5785" spans="28:28" ht="15.75">
      <c r="AB5785" s="139"/>
    </row>
    <row r="5786" spans="28:28" ht="15.75">
      <c r="AB5786" s="139"/>
    </row>
    <row r="5787" spans="28:28" ht="15.75">
      <c r="AB5787" s="139"/>
    </row>
    <row r="5788" spans="28:28" ht="15.75">
      <c r="AB5788" s="139"/>
    </row>
    <row r="5789" spans="28:28" ht="15.75">
      <c r="AB5789" s="139"/>
    </row>
    <row r="5790" spans="28:28" ht="15.75">
      <c r="AB5790" s="139"/>
    </row>
    <row r="5791" spans="28:28" ht="15.75">
      <c r="AB5791" s="139"/>
    </row>
    <row r="5792" spans="28:28" ht="15.75">
      <c r="AB5792" s="139"/>
    </row>
    <row r="5793" spans="28:28" ht="15.75">
      <c r="AB5793" s="139"/>
    </row>
    <row r="5794" spans="28:28" ht="15.75">
      <c r="AB5794" s="139"/>
    </row>
    <row r="5795" spans="28:28" ht="15.75">
      <c r="AB5795" s="139"/>
    </row>
    <row r="5796" spans="28:28" ht="15.75">
      <c r="AB5796" s="139"/>
    </row>
    <row r="5797" spans="28:28" ht="15.75">
      <c r="AB5797" s="139"/>
    </row>
    <row r="5798" spans="28:28" ht="15.75">
      <c r="AB5798" s="139"/>
    </row>
    <row r="5799" spans="28:28" ht="15.75">
      <c r="AB5799" s="139"/>
    </row>
    <row r="5800" spans="28:28" ht="15.75">
      <c r="AB5800" s="139"/>
    </row>
    <row r="5801" spans="28:28" ht="15.75">
      <c r="AB5801" s="139"/>
    </row>
    <row r="5802" spans="28:28" ht="15.75">
      <c r="AB5802" s="139"/>
    </row>
    <row r="5803" spans="28:28" ht="15.75">
      <c r="AB5803" s="139"/>
    </row>
    <row r="5804" spans="28:28" ht="15.75">
      <c r="AB5804" s="139"/>
    </row>
    <row r="5805" spans="28:28" ht="15.75">
      <c r="AB5805" s="139"/>
    </row>
    <row r="5806" spans="28:28" ht="15.75">
      <c r="AB5806" s="139"/>
    </row>
    <row r="5807" spans="28:28" ht="15.75">
      <c r="AB5807" s="139"/>
    </row>
    <row r="5808" spans="28:28" ht="15.75">
      <c r="AB5808" s="139"/>
    </row>
    <row r="5809" spans="28:28" ht="15.75">
      <c r="AB5809" s="139"/>
    </row>
    <row r="5810" spans="28:28" ht="15.75">
      <c r="AB5810" s="139"/>
    </row>
    <row r="5811" spans="28:28" ht="15.75">
      <c r="AB5811" s="139"/>
    </row>
    <row r="5812" spans="28:28" ht="15.75">
      <c r="AB5812" s="139"/>
    </row>
    <row r="5813" spans="28:28" ht="15.75">
      <c r="AB5813" s="139"/>
    </row>
    <row r="5814" spans="28:28" ht="15.75">
      <c r="AB5814" s="139"/>
    </row>
    <row r="5815" spans="28:28" ht="15.75">
      <c r="AB5815" s="139"/>
    </row>
    <row r="5816" spans="28:28" ht="15.75">
      <c r="AB5816" s="139"/>
    </row>
    <row r="5817" spans="28:28" ht="15.75">
      <c r="AB5817" s="139"/>
    </row>
    <row r="5818" spans="28:28" ht="15.75">
      <c r="AB5818" s="139"/>
    </row>
    <row r="5819" spans="28:28" ht="15.75">
      <c r="AB5819" s="139"/>
    </row>
    <row r="5820" spans="28:28" ht="15.75">
      <c r="AB5820" s="139"/>
    </row>
    <row r="5821" spans="28:28" ht="15.75">
      <c r="AB5821" s="139"/>
    </row>
    <row r="5822" spans="28:28" ht="15.75">
      <c r="AB5822" s="139"/>
    </row>
    <row r="5823" spans="28:28" ht="15.75">
      <c r="AB5823" s="139"/>
    </row>
    <row r="5824" spans="28:28" ht="15.75">
      <c r="AB5824" s="139"/>
    </row>
    <row r="5825" spans="28:28" ht="15.75">
      <c r="AB5825" s="139"/>
    </row>
    <row r="5826" spans="28:28" ht="15.75">
      <c r="AB5826" s="139"/>
    </row>
    <row r="5827" spans="28:28" ht="15.75">
      <c r="AB5827" s="139"/>
    </row>
    <row r="5828" spans="28:28" ht="15.75">
      <c r="AB5828" s="139"/>
    </row>
    <row r="5829" spans="28:28" ht="15.75">
      <c r="AB5829" s="139"/>
    </row>
    <row r="5830" spans="28:28" ht="15.75">
      <c r="AB5830" s="139"/>
    </row>
    <row r="5831" spans="28:28" ht="15.75">
      <c r="AB5831" s="139"/>
    </row>
    <row r="5832" spans="28:28" ht="15.75">
      <c r="AB5832" s="139"/>
    </row>
    <row r="5833" spans="28:28" ht="15.75">
      <c r="AB5833" s="139"/>
    </row>
    <row r="5834" spans="28:28" ht="15.75">
      <c r="AB5834" s="139"/>
    </row>
    <row r="5835" spans="28:28" ht="15.75">
      <c r="AB5835" s="139"/>
    </row>
    <row r="5836" spans="28:28" ht="15.75">
      <c r="AB5836" s="139"/>
    </row>
    <row r="5837" spans="28:28" ht="15.75">
      <c r="AB5837" s="139"/>
    </row>
    <row r="5838" spans="28:28" ht="15.75">
      <c r="AB5838" s="139"/>
    </row>
    <row r="5839" spans="28:28" ht="15.75">
      <c r="AB5839" s="139"/>
    </row>
    <row r="5840" spans="28:28" ht="15.75">
      <c r="AB5840" s="139"/>
    </row>
    <row r="5841" spans="28:28" ht="15.75">
      <c r="AB5841" s="139"/>
    </row>
    <row r="5842" spans="28:28" ht="15.75">
      <c r="AB5842" s="139"/>
    </row>
    <row r="5843" spans="28:28" ht="15.75">
      <c r="AB5843" s="139"/>
    </row>
    <row r="5844" spans="28:28" ht="15.75">
      <c r="AB5844" s="139"/>
    </row>
    <row r="5845" spans="28:28" ht="15.75">
      <c r="AB5845" s="139"/>
    </row>
    <row r="5846" spans="28:28" ht="15.75">
      <c r="AB5846" s="139"/>
    </row>
    <row r="5847" spans="28:28" ht="15.75">
      <c r="AB5847" s="139"/>
    </row>
    <row r="5848" spans="28:28" ht="15.75">
      <c r="AB5848" s="139"/>
    </row>
    <row r="5849" spans="28:28" ht="15.75">
      <c r="AB5849" s="139"/>
    </row>
    <row r="5850" spans="28:28" ht="15.75">
      <c r="AB5850" s="139"/>
    </row>
    <row r="5851" spans="28:28" ht="15.75">
      <c r="AB5851" s="139"/>
    </row>
    <row r="5852" spans="28:28" ht="15.75">
      <c r="AB5852" s="139"/>
    </row>
    <row r="5853" spans="28:28" ht="15.75">
      <c r="AB5853" s="139"/>
    </row>
    <row r="5854" spans="28:28" ht="15.75">
      <c r="AB5854" s="139"/>
    </row>
    <row r="5855" spans="28:28" ht="15.75">
      <c r="AB5855" s="139"/>
    </row>
    <row r="5856" spans="28:28" ht="15.75">
      <c r="AB5856" s="139"/>
    </row>
    <row r="5857" spans="28:28" ht="15.75">
      <c r="AB5857" s="139"/>
    </row>
    <row r="5858" spans="28:28" ht="15.75">
      <c r="AB5858" s="139"/>
    </row>
    <row r="5859" spans="28:28" ht="15.75">
      <c r="AB5859" s="139"/>
    </row>
    <row r="5860" spans="28:28" ht="15.75">
      <c r="AB5860" s="139"/>
    </row>
    <row r="5861" spans="28:28" ht="15.75">
      <c r="AB5861" s="139"/>
    </row>
    <row r="5862" spans="28:28" ht="15.75">
      <c r="AB5862" s="139"/>
    </row>
    <row r="5863" spans="28:28" ht="15.75">
      <c r="AB5863" s="139"/>
    </row>
    <row r="5864" spans="28:28" ht="15.75">
      <c r="AB5864" s="139"/>
    </row>
    <row r="5865" spans="28:28" ht="15.75">
      <c r="AB5865" s="139"/>
    </row>
    <row r="5866" spans="28:28" ht="15.75">
      <c r="AB5866" s="139"/>
    </row>
    <row r="5867" spans="28:28" ht="15.75">
      <c r="AB5867" s="139"/>
    </row>
    <row r="5868" spans="28:28" ht="15.75">
      <c r="AB5868" s="139"/>
    </row>
    <row r="5869" spans="28:28" ht="15.75">
      <c r="AB5869" s="139"/>
    </row>
    <row r="5870" spans="28:28" ht="15.75">
      <c r="AB5870" s="139"/>
    </row>
    <row r="5871" spans="28:28" ht="15.75">
      <c r="AB5871" s="139"/>
    </row>
    <row r="5872" spans="28:28" ht="15.75">
      <c r="AB5872" s="139"/>
    </row>
    <row r="5873" spans="28:28" ht="15.75">
      <c r="AB5873" s="139"/>
    </row>
    <row r="5874" spans="28:28" ht="15.75">
      <c r="AB5874" s="139"/>
    </row>
    <row r="5875" spans="28:28" ht="15.75">
      <c r="AB5875" s="139"/>
    </row>
    <row r="5876" spans="28:28" ht="15.75">
      <c r="AB5876" s="139"/>
    </row>
    <row r="5877" spans="28:28" ht="15.75">
      <c r="AB5877" s="139"/>
    </row>
    <row r="5878" spans="28:28" ht="15.75">
      <c r="AB5878" s="139"/>
    </row>
    <row r="5879" spans="28:28" ht="15.75">
      <c r="AB5879" s="139"/>
    </row>
    <row r="5880" spans="28:28" ht="15.75">
      <c r="AB5880" s="139"/>
    </row>
    <row r="5881" spans="28:28" ht="15.75">
      <c r="AB5881" s="139"/>
    </row>
    <row r="5882" spans="28:28" ht="15.75">
      <c r="AB5882" s="139"/>
    </row>
    <row r="5883" spans="28:28" ht="15.75">
      <c r="AB5883" s="139"/>
    </row>
    <row r="5884" spans="28:28" ht="15.75">
      <c r="AB5884" s="139"/>
    </row>
    <row r="5885" spans="28:28" ht="15.75">
      <c r="AB5885" s="139"/>
    </row>
    <row r="5886" spans="28:28" ht="15.75">
      <c r="AB5886" s="139"/>
    </row>
    <row r="5887" spans="28:28" ht="15.75">
      <c r="AB5887" s="139"/>
    </row>
    <row r="5888" spans="28:28" ht="15.75">
      <c r="AB5888" s="139"/>
    </row>
    <row r="5889" spans="28:28" ht="15.75">
      <c r="AB5889" s="139"/>
    </row>
    <row r="5890" spans="28:28" ht="15.75">
      <c r="AB5890" s="139"/>
    </row>
    <row r="5891" spans="28:28" ht="15.75">
      <c r="AB5891" s="139"/>
    </row>
    <row r="5892" spans="28:28" ht="15.75">
      <c r="AB5892" s="139"/>
    </row>
    <row r="5893" spans="28:28" ht="15.75">
      <c r="AB5893" s="139"/>
    </row>
    <row r="5894" spans="28:28" ht="15.75">
      <c r="AB5894" s="139"/>
    </row>
    <row r="5895" spans="28:28" ht="15.75">
      <c r="AB5895" s="139"/>
    </row>
    <row r="5896" spans="28:28" ht="15.75">
      <c r="AB5896" s="139"/>
    </row>
    <row r="5897" spans="28:28" ht="15.75">
      <c r="AB5897" s="139"/>
    </row>
    <row r="5898" spans="28:28" ht="15.75">
      <c r="AB5898" s="139"/>
    </row>
    <row r="5899" spans="28:28" ht="15.75">
      <c r="AB5899" s="139"/>
    </row>
    <row r="5900" spans="28:28" ht="15.75">
      <c r="AB5900" s="139"/>
    </row>
    <row r="5901" spans="28:28" ht="15.75">
      <c r="AB5901" s="139"/>
    </row>
    <row r="5902" spans="28:28" ht="15.75">
      <c r="AB5902" s="139"/>
    </row>
    <row r="5903" spans="28:28" ht="15.75">
      <c r="AB5903" s="139"/>
    </row>
    <row r="5904" spans="28:28" ht="15.75">
      <c r="AB5904" s="139"/>
    </row>
    <row r="5905" spans="28:28" ht="15.75">
      <c r="AB5905" s="139"/>
    </row>
    <row r="5906" spans="28:28" ht="15.75">
      <c r="AB5906" s="139"/>
    </row>
    <row r="5907" spans="28:28" ht="15.75">
      <c r="AB5907" s="139"/>
    </row>
    <row r="5908" spans="28:28" ht="15.75">
      <c r="AB5908" s="139"/>
    </row>
    <row r="5909" spans="28:28" ht="15.75">
      <c r="AB5909" s="139"/>
    </row>
    <row r="5910" spans="28:28" ht="15.75">
      <c r="AB5910" s="139"/>
    </row>
    <row r="5911" spans="28:28" ht="15.75">
      <c r="AB5911" s="139"/>
    </row>
    <row r="5912" spans="28:28" ht="15.75">
      <c r="AB5912" s="139"/>
    </row>
    <row r="5913" spans="28:28" ht="15.75">
      <c r="AB5913" s="139"/>
    </row>
    <row r="5914" spans="28:28" ht="15.75">
      <c r="AB5914" s="139"/>
    </row>
    <row r="5915" spans="28:28" ht="15.75">
      <c r="AB5915" s="139"/>
    </row>
    <row r="5916" spans="28:28" ht="15.75">
      <c r="AB5916" s="139"/>
    </row>
    <row r="5917" spans="28:28" ht="15.75">
      <c r="AB5917" s="139"/>
    </row>
    <row r="5918" spans="28:28" ht="15.75">
      <c r="AB5918" s="139"/>
    </row>
    <row r="5919" spans="28:28" ht="15.75">
      <c r="AB5919" s="139"/>
    </row>
    <row r="5920" spans="28:28" ht="15.75">
      <c r="AB5920" s="139"/>
    </row>
    <row r="5921" spans="28:28" ht="15.75">
      <c r="AB5921" s="139"/>
    </row>
    <row r="5922" spans="28:28" ht="15.75">
      <c r="AB5922" s="139"/>
    </row>
    <row r="5923" spans="28:28" ht="15.75">
      <c r="AB5923" s="139"/>
    </row>
    <row r="5924" spans="28:28" ht="15.75">
      <c r="AB5924" s="139"/>
    </row>
    <row r="5925" spans="28:28" ht="15.75">
      <c r="AB5925" s="139"/>
    </row>
    <row r="5926" spans="28:28" ht="15.75">
      <c r="AB5926" s="139"/>
    </row>
    <row r="5927" spans="28:28" ht="15.75">
      <c r="AB5927" s="139"/>
    </row>
    <row r="5928" spans="28:28" ht="15.75">
      <c r="AB5928" s="139"/>
    </row>
    <row r="5929" spans="28:28" ht="15.75">
      <c r="AB5929" s="139"/>
    </row>
    <row r="5930" spans="28:28" ht="15.75">
      <c r="AB5930" s="139"/>
    </row>
    <row r="5931" spans="28:28" ht="15.75">
      <c r="AB5931" s="139"/>
    </row>
    <row r="5932" spans="28:28" ht="15.75">
      <c r="AB5932" s="139"/>
    </row>
    <row r="5933" spans="28:28" ht="15.75">
      <c r="AB5933" s="139"/>
    </row>
    <row r="5934" spans="28:28" ht="15.75">
      <c r="AB5934" s="139"/>
    </row>
    <row r="5935" spans="28:28" ht="15.75">
      <c r="AB5935" s="139"/>
    </row>
    <row r="5936" spans="28:28" ht="15.75">
      <c r="AB5936" s="139"/>
    </row>
    <row r="5937" spans="28:28" ht="15.75">
      <c r="AB5937" s="139"/>
    </row>
    <row r="5938" spans="28:28" ht="15.75">
      <c r="AB5938" s="139"/>
    </row>
    <row r="5939" spans="28:28" ht="15.75">
      <c r="AB5939" s="139"/>
    </row>
    <row r="5940" spans="28:28" ht="15.75">
      <c r="AB5940" s="139"/>
    </row>
    <row r="5941" spans="28:28" ht="15.75">
      <c r="AB5941" s="139"/>
    </row>
    <row r="5942" spans="28:28" ht="15.75">
      <c r="AB5942" s="139"/>
    </row>
    <row r="5943" spans="28:28" ht="15.75">
      <c r="AB5943" s="139"/>
    </row>
    <row r="5944" spans="28:28" ht="15.75">
      <c r="AB5944" s="139"/>
    </row>
    <row r="5945" spans="28:28" ht="15.75">
      <c r="AB5945" s="139"/>
    </row>
    <row r="5946" spans="28:28" ht="15.75">
      <c r="AB5946" s="139"/>
    </row>
    <row r="5947" spans="28:28" ht="15.75">
      <c r="AB5947" s="139"/>
    </row>
    <row r="5948" spans="28:28" ht="15.75">
      <c r="AB5948" s="139"/>
    </row>
    <row r="5949" spans="28:28" ht="15.75">
      <c r="AB5949" s="139"/>
    </row>
    <row r="5950" spans="28:28" ht="15.75">
      <c r="AB5950" s="139"/>
    </row>
    <row r="5951" spans="28:28" ht="15.75">
      <c r="AB5951" s="139"/>
    </row>
    <row r="5952" spans="28:28" ht="15.75">
      <c r="AB5952" s="139"/>
    </row>
    <row r="5953" spans="28:28" ht="15.75">
      <c r="AB5953" s="139"/>
    </row>
    <row r="5954" spans="28:28" ht="15.75">
      <c r="AB5954" s="139"/>
    </row>
    <row r="5955" spans="28:28" ht="15.75">
      <c r="AB5955" s="139"/>
    </row>
    <row r="5956" spans="28:28" ht="15.75">
      <c r="AB5956" s="139"/>
    </row>
    <row r="5957" spans="28:28" ht="15.75">
      <c r="AB5957" s="139"/>
    </row>
    <row r="5958" spans="28:28" ht="15.75">
      <c r="AB5958" s="139"/>
    </row>
    <row r="5959" spans="28:28" ht="15.75">
      <c r="AB5959" s="139"/>
    </row>
    <row r="5960" spans="28:28" ht="15.75">
      <c r="AB5960" s="139"/>
    </row>
    <row r="5961" spans="28:28" ht="15.75">
      <c r="AB5961" s="139"/>
    </row>
    <row r="5962" spans="28:28" ht="15.75">
      <c r="AB5962" s="139"/>
    </row>
    <row r="5963" spans="28:28" ht="15.75">
      <c r="AB5963" s="139"/>
    </row>
    <row r="5964" spans="28:28" ht="15.75">
      <c r="AB5964" s="139"/>
    </row>
    <row r="5965" spans="28:28" ht="15.75">
      <c r="AB5965" s="139"/>
    </row>
    <row r="5966" spans="28:28" ht="15.75">
      <c r="AB5966" s="139"/>
    </row>
    <row r="5967" spans="28:28" ht="15.75">
      <c r="AB5967" s="139"/>
    </row>
    <row r="5968" spans="28:28" ht="15.75">
      <c r="AB5968" s="139"/>
    </row>
    <row r="5969" spans="28:28" ht="15.75">
      <c r="AB5969" s="139"/>
    </row>
    <row r="5970" spans="28:28" ht="15.75">
      <c r="AB5970" s="139"/>
    </row>
    <row r="5971" spans="28:28" ht="15.75">
      <c r="AB5971" s="139"/>
    </row>
    <row r="5972" spans="28:28" ht="15.75">
      <c r="AB5972" s="139"/>
    </row>
    <row r="5973" spans="28:28" ht="15.75">
      <c r="AB5973" s="139"/>
    </row>
    <row r="5974" spans="28:28" ht="15.75">
      <c r="AB5974" s="139"/>
    </row>
    <row r="5975" spans="28:28" ht="15.75">
      <c r="AB5975" s="139"/>
    </row>
    <row r="5976" spans="28:28" ht="15.75">
      <c r="AB5976" s="139"/>
    </row>
    <row r="5977" spans="28:28" ht="15.75">
      <c r="AB5977" s="139"/>
    </row>
    <row r="5978" spans="28:28" ht="15.75">
      <c r="AB5978" s="139"/>
    </row>
    <row r="5979" spans="28:28" ht="15.75">
      <c r="AB5979" s="139"/>
    </row>
    <row r="5980" spans="28:28" ht="15.75">
      <c r="AB5980" s="139"/>
    </row>
    <row r="5981" spans="28:28" ht="15.75">
      <c r="AB5981" s="139"/>
    </row>
    <row r="5982" spans="28:28" ht="15.75">
      <c r="AB5982" s="139"/>
    </row>
    <row r="5983" spans="28:28" ht="15.75">
      <c r="AB5983" s="139"/>
    </row>
    <row r="5984" spans="28:28" ht="15.75">
      <c r="AB5984" s="139"/>
    </row>
    <row r="5985" spans="28:28" ht="15.75">
      <c r="AB5985" s="139"/>
    </row>
    <row r="5986" spans="28:28" ht="15.75">
      <c r="AB5986" s="139"/>
    </row>
    <row r="5987" spans="28:28" ht="15.75">
      <c r="AB5987" s="139"/>
    </row>
    <row r="5988" spans="28:28" ht="15.75">
      <c r="AB5988" s="139"/>
    </row>
    <row r="5989" spans="28:28" ht="15.75">
      <c r="AB5989" s="139"/>
    </row>
    <row r="5990" spans="28:28" ht="15.75">
      <c r="AB5990" s="139"/>
    </row>
    <row r="5991" spans="28:28" ht="15.75">
      <c r="AB5991" s="139"/>
    </row>
    <row r="5992" spans="28:28" ht="15.75">
      <c r="AB5992" s="139"/>
    </row>
    <row r="5993" spans="28:28" ht="15.75">
      <c r="AB5993" s="139"/>
    </row>
    <row r="5994" spans="28:28" ht="15.75">
      <c r="AB5994" s="139"/>
    </row>
    <row r="5995" spans="28:28" ht="15.75">
      <c r="AB5995" s="139"/>
    </row>
    <row r="5996" spans="28:28" ht="15.75">
      <c r="AB5996" s="139"/>
    </row>
    <row r="5997" spans="28:28" ht="15.75">
      <c r="AB5997" s="139"/>
    </row>
    <row r="5998" spans="28:28" ht="15.75">
      <c r="AB5998" s="139"/>
    </row>
    <row r="5999" spans="28:28" ht="15.75">
      <c r="AB5999" s="139"/>
    </row>
    <row r="6000" spans="28:28" ht="15.75">
      <c r="AB6000" s="139"/>
    </row>
    <row r="6001" spans="28:28" ht="15.75">
      <c r="AB6001" s="139"/>
    </row>
    <row r="6002" spans="28:28" ht="15.75">
      <c r="AB6002" s="139"/>
    </row>
    <row r="6003" spans="28:28" ht="15.75">
      <c r="AB6003" s="139"/>
    </row>
    <row r="6004" spans="28:28" ht="15.75">
      <c r="AB6004" s="139"/>
    </row>
    <row r="6005" spans="28:28" ht="15.75">
      <c r="AB6005" s="139"/>
    </row>
    <row r="6006" spans="28:28" ht="15.75">
      <c r="AB6006" s="139"/>
    </row>
    <row r="6007" spans="28:28" ht="15.75">
      <c r="AB6007" s="139"/>
    </row>
    <row r="6008" spans="28:28" ht="15.75">
      <c r="AB6008" s="139"/>
    </row>
    <row r="6009" spans="28:28" ht="15.75">
      <c r="AB6009" s="139"/>
    </row>
    <row r="6010" spans="28:28" ht="15.75">
      <c r="AB6010" s="139"/>
    </row>
    <row r="6011" spans="28:28" ht="15.75">
      <c r="AB6011" s="139"/>
    </row>
    <row r="6012" spans="28:28" ht="15.75">
      <c r="AB6012" s="139"/>
    </row>
    <row r="6013" spans="28:28" ht="15.75">
      <c r="AB6013" s="139"/>
    </row>
    <row r="6014" spans="28:28" ht="15.75">
      <c r="AB6014" s="139"/>
    </row>
    <row r="6015" spans="28:28" ht="15.75">
      <c r="AB6015" s="139"/>
    </row>
    <row r="6016" spans="28:28" ht="15.75">
      <c r="AB6016" s="139"/>
    </row>
    <row r="6017" spans="28:28" ht="15.75">
      <c r="AB6017" s="139"/>
    </row>
    <row r="6018" spans="28:28" ht="15.75">
      <c r="AB6018" s="139"/>
    </row>
    <row r="6019" spans="28:28" ht="15.75">
      <c r="AB6019" s="139"/>
    </row>
    <row r="6020" spans="28:28" ht="15.75">
      <c r="AB6020" s="139"/>
    </row>
    <row r="6021" spans="28:28" ht="15.75">
      <c r="AB6021" s="139"/>
    </row>
    <row r="6022" spans="28:28" ht="15.75">
      <c r="AB6022" s="139"/>
    </row>
    <row r="6023" spans="28:28" ht="15.75">
      <c r="AB6023" s="139"/>
    </row>
    <row r="6024" spans="28:28" ht="15.75">
      <c r="AB6024" s="139"/>
    </row>
    <row r="6025" spans="28:28" ht="15.75">
      <c r="AB6025" s="139"/>
    </row>
    <row r="6026" spans="28:28" ht="15.75">
      <c r="AB6026" s="139"/>
    </row>
    <row r="6027" spans="28:28" ht="15.75">
      <c r="AB6027" s="139"/>
    </row>
    <row r="6028" spans="28:28" ht="15.75">
      <c r="AB6028" s="139"/>
    </row>
    <row r="6029" spans="28:28" ht="15.75">
      <c r="AB6029" s="139"/>
    </row>
    <row r="6030" spans="28:28" ht="15.75">
      <c r="AB6030" s="139"/>
    </row>
    <row r="6031" spans="28:28" ht="15.75">
      <c r="AB6031" s="139"/>
    </row>
    <row r="6032" spans="28:28" ht="15.75">
      <c r="AB6032" s="139"/>
    </row>
    <row r="6033" spans="28:28" ht="15.75">
      <c r="AB6033" s="139"/>
    </row>
    <row r="6034" spans="28:28" ht="15.75">
      <c r="AB6034" s="139"/>
    </row>
    <row r="6035" spans="28:28" ht="15.75">
      <c r="AB6035" s="139"/>
    </row>
    <row r="6036" spans="28:28" ht="15.75">
      <c r="AB6036" s="139"/>
    </row>
    <row r="6037" spans="28:28" ht="15.75">
      <c r="AB6037" s="139"/>
    </row>
    <row r="6038" spans="28:28" ht="15.75">
      <c r="AB6038" s="139"/>
    </row>
    <row r="6039" spans="28:28" ht="15.75">
      <c r="AB6039" s="139"/>
    </row>
    <row r="6040" spans="28:28" ht="15.75">
      <c r="AB6040" s="139"/>
    </row>
    <row r="6041" spans="28:28" ht="15.75">
      <c r="AB6041" s="139"/>
    </row>
    <row r="6042" spans="28:28" ht="15.75">
      <c r="AB6042" s="139"/>
    </row>
    <row r="6043" spans="28:28" ht="15.75">
      <c r="AB6043" s="139"/>
    </row>
    <row r="6044" spans="28:28" ht="15.75">
      <c r="AB6044" s="139"/>
    </row>
    <row r="6045" spans="28:28" ht="15.75">
      <c r="AB6045" s="139"/>
    </row>
    <row r="6046" spans="28:28" ht="15.75">
      <c r="AB6046" s="139"/>
    </row>
    <row r="6047" spans="28:28" ht="15.75">
      <c r="AB6047" s="139"/>
    </row>
    <row r="6048" spans="28:28" ht="15.75">
      <c r="AB6048" s="139"/>
    </row>
    <row r="6049" spans="28:28" ht="15.75">
      <c r="AB6049" s="139"/>
    </row>
    <row r="6050" spans="28:28" ht="15.75">
      <c r="AB6050" s="139"/>
    </row>
    <row r="6051" spans="28:28" ht="15.75">
      <c r="AB6051" s="139"/>
    </row>
    <row r="6052" spans="28:28" ht="15.75">
      <c r="AB6052" s="139"/>
    </row>
    <row r="6053" spans="28:28" ht="15.75">
      <c r="AB6053" s="139"/>
    </row>
    <row r="6054" spans="28:28" ht="15.75">
      <c r="AB6054" s="139"/>
    </row>
    <row r="6055" spans="28:28" ht="15.75">
      <c r="AB6055" s="139"/>
    </row>
    <row r="6056" spans="28:28" ht="15.75">
      <c r="AB6056" s="139"/>
    </row>
    <row r="6057" spans="28:28" ht="15.75">
      <c r="AB6057" s="139"/>
    </row>
    <row r="6058" spans="28:28" ht="15.75">
      <c r="AB6058" s="139"/>
    </row>
    <row r="6059" spans="28:28" ht="15.75">
      <c r="AB6059" s="139"/>
    </row>
    <row r="6060" spans="28:28" ht="15.75">
      <c r="AB6060" s="139"/>
    </row>
    <row r="6061" spans="28:28" ht="15.75">
      <c r="AB6061" s="139"/>
    </row>
    <row r="6062" spans="28:28" ht="15.75">
      <c r="AB6062" s="139"/>
    </row>
    <row r="6063" spans="28:28" ht="15.75">
      <c r="AB6063" s="139"/>
    </row>
    <row r="6064" spans="28:28" ht="15.75">
      <c r="AB6064" s="139"/>
    </row>
    <row r="6065" spans="28:28" ht="15.75">
      <c r="AB6065" s="139"/>
    </row>
    <row r="6066" spans="28:28" ht="15.75">
      <c r="AB6066" s="139"/>
    </row>
    <row r="6067" spans="28:28" ht="15.75">
      <c r="AB6067" s="139"/>
    </row>
    <row r="6068" spans="28:28" ht="15.75">
      <c r="AB6068" s="139"/>
    </row>
    <row r="6069" spans="28:28" ht="15.75">
      <c r="AB6069" s="139"/>
    </row>
    <row r="6070" spans="28:28" ht="15.75">
      <c r="AB6070" s="139"/>
    </row>
    <row r="6071" spans="28:28" ht="15.75">
      <c r="AB6071" s="139"/>
    </row>
    <row r="6072" spans="28:28" ht="15.75">
      <c r="AB6072" s="139"/>
    </row>
    <row r="6073" spans="28:28" ht="15.75">
      <c r="AB6073" s="139"/>
    </row>
    <row r="6074" spans="28:28" ht="15.75">
      <c r="AB6074" s="139"/>
    </row>
    <row r="6075" spans="28:28" ht="15.75">
      <c r="AB6075" s="139"/>
    </row>
    <row r="6076" spans="28:28" ht="15.75">
      <c r="AB6076" s="139"/>
    </row>
    <row r="6077" spans="28:28" ht="15.75">
      <c r="AB6077" s="139"/>
    </row>
    <row r="6078" spans="28:28" ht="15.75">
      <c r="AB6078" s="139"/>
    </row>
    <row r="6079" spans="28:28" ht="15.75">
      <c r="AB6079" s="139"/>
    </row>
    <row r="6080" spans="28:28" ht="15.75">
      <c r="AB6080" s="139"/>
    </row>
    <row r="6081" spans="28:28" ht="15.75">
      <c r="AB6081" s="139"/>
    </row>
    <row r="6082" spans="28:28" ht="15.75">
      <c r="AB6082" s="139"/>
    </row>
    <row r="6083" spans="28:28" ht="15.75">
      <c r="AB6083" s="139"/>
    </row>
    <row r="6084" spans="28:28" ht="15.75">
      <c r="AB6084" s="139"/>
    </row>
    <row r="6085" spans="28:28" ht="15.75">
      <c r="AB6085" s="139"/>
    </row>
    <row r="6086" spans="28:28" ht="15.75">
      <c r="AB6086" s="139"/>
    </row>
    <row r="6087" spans="28:28" ht="15.75">
      <c r="AB6087" s="139"/>
    </row>
    <row r="6088" spans="28:28" ht="15.75">
      <c r="AB6088" s="139"/>
    </row>
    <row r="6089" spans="28:28" ht="15.75">
      <c r="AB6089" s="139"/>
    </row>
    <row r="6090" spans="28:28" ht="15.75">
      <c r="AB6090" s="139"/>
    </row>
    <row r="6091" spans="28:28" ht="15.75">
      <c r="AB6091" s="139"/>
    </row>
    <row r="6092" spans="28:28" ht="15.75">
      <c r="AB6092" s="139"/>
    </row>
    <row r="6093" spans="28:28" ht="15.75">
      <c r="AB6093" s="139"/>
    </row>
    <row r="6094" spans="28:28" ht="15.75">
      <c r="AB6094" s="139"/>
    </row>
    <row r="6095" spans="28:28" ht="15.75">
      <c r="AB6095" s="139"/>
    </row>
    <row r="6096" spans="28:28" ht="15.75">
      <c r="AB6096" s="139"/>
    </row>
    <row r="6097" spans="28:28" ht="15.75">
      <c r="AB6097" s="139"/>
    </row>
    <row r="6098" spans="28:28" ht="15.75">
      <c r="AB6098" s="139"/>
    </row>
    <row r="6099" spans="28:28" ht="15.75">
      <c r="AB6099" s="139"/>
    </row>
    <row r="6100" spans="28:28" ht="15.75">
      <c r="AB6100" s="139"/>
    </row>
    <row r="6101" spans="28:28" ht="15.75">
      <c r="AB6101" s="139"/>
    </row>
    <row r="6102" spans="28:28" ht="15.75">
      <c r="AB6102" s="139"/>
    </row>
    <row r="6103" spans="28:28" ht="15.75">
      <c r="AB6103" s="139"/>
    </row>
    <row r="6104" spans="28:28" ht="15.75">
      <c r="AB6104" s="139"/>
    </row>
    <row r="6105" spans="28:28" ht="15.75">
      <c r="AB6105" s="139"/>
    </row>
    <row r="6106" spans="28:28" ht="15.75">
      <c r="AB6106" s="139"/>
    </row>
    <row r="6107" spans="28:28" ht="15.75">
      <c r="AB6107" s="139"/>
    </row>
    <row r="6108" spans="28:28" ht="15.75">
      <c r="AB6108" s="139"/>
    </row>
    <row r="6109" spans="28:28" ht="15.75">
      <c r="AB6109" s="139"/>
    </row>
    <row r="6110" spans="28:28" ht="15.75">
      <c r="AB6110" s="139"/>
    </row>
    <row r="6111" spans="28:28" ht="15.75">
      <c r="AB6111" s="139"/>
    </row>
    <row r="6112" spans="28:28" ht="15.75">
      <c r="AB6112" s="139"/>
    </row>
    <row r="6113" spans="28:28" ht="15.75">
      <c r="AB6113" s="139"/>
    </row>
    <row r="6114" spans="28:28" ht="15.75">
      <c r="AB6114" s="139"/>
    </row>
    <row r="6115" spans="28:28" ht="15.75">
      <c r="AB6115" s="139"/>
    </row>
    <row r="6116" spans="28:28" ht="15.75">
      <c r="AB6116" s="139"/>
    </row>
    <row r="6117" spans="28:28" ht="15.75">
      <c r="AB6117" s="139"/>
    </row>
    <row r="6118" spans="28:28" ht="15.75">
      <c r="AB6118" s="139"/>
    </row>
    <row r="6119" spans="28:28" ht="15.75">
      <c r="AB6119" s="139"/>
    </row>
    <row r="6120" spans="28:28" ht="15.75">
      <c r="AB6120" s="139"/>
    </row>
    <row r="6121" spans="28:28" ht="15.75">
      <c r="AB6121" s="139"/>
    </row>
    <row r="6122" spans="28:28" ht="15.75">
      <c r="AB6122" s="139"/>
    </row>
    <row r="6123" spans="28:28" ht="15.75">
      <c r="AB6123" s="139"/>
    </row>
    <row r="6124" spans="28:28" ht="15.75">
      <c r="AB6124" s="139"/>
    </row>
    <row r="6125" spans="28:28" ht="15.75">
      <c r="AB6125" s="139"/>
    </row>
    <row r="6126" spans="28:28" ht="15.75">
      <c r="AB6126" s="139"/>
    </row>
    <row r="6127" spans="28:28" ht="15.75">
      <c r="AB6127" s="139"/>
    </row>
    <row r="6128" spans="28:28" ht="15.75">
      <c r="AB6128" s="139"/>
    </row>
    <row r="6129" spans="28:28" ht="15.75">
      <c r="AB6129" s="139"/>
    </row>
    <row r="6130" spans="28:28" ht="15.75">
      <c r="AB6130" s="139"/>
    </row>
    <row r="6131" spans="28:28" ht="15.75">
      <c r="AB6131" s="139"/>
    </row>
    <row r="6132" spans="28:28" ht="15.75">
      <c r="AB6132" s="139"/>
    </row>
    <row r="6133" spans="28:28" ht="15.75">
      <c r="AB6133" s="139"/>
    </row>
    <row r="6134" spans="28:28" ht="15.75">
      <c r="AB6134" s="139"/>
    </row>
    <row r="6135" spans="28:28" ht="15.75">
      <c r="AB6135" s="139"/>
    </row>
    <row r="6136" spans="28:28" ht="15.75">
      <c r="AB6136" s="139"/>
    </row>
    <row r="6137" spans="28:28" ht="15.75">
      <c r="AB6137" s="139"/>
    </row>
    <row r="6138" spans="28:28" ht="15.75">
      <c r="AB6138" s="139"/>
    </row>
    <row r="6139" spans="28:28" ht="15.75">
      <c r="AB6139" s="139"/>
    </row>
    <row r="6140" spans="28:28" ht="15.75">
      <c r="AB6140" s="139"/>
    </row>
    <row r="6141" spans="28:28" ht="15.75">
      <c r="AB6141" s="139"/>
    </row>
    <row r="6142" spans="28:28" ht="15.75">
      <c r="AB6142" s="139"/>
    </row>
    <row r="6143" spans="28:28" ht="15.75">
      <c r="AB6143" s="139"/>
    </row>
    <row r="6144" spans="28:28" ht="15.75">
      <c r="AB6144" s="139"/>
    </row>
    <row r="6145" spans="28:28" ht="15.75">
      <c r="AB6145" s="139"/>
    </row>
    <row r="6146" spans="28:28" ht="15.75">
      <c r="AB6146" s="139"/>
    </row>
    <row r="6147" spans="28:28" ht="15.75">
      <c r="AB6147" s="139"/>
    </row>
    <row r="6148" spans="28:28" ht="15.75">
      <c r="AB6148" s="139"/>
    </row>
    <row r="6149" spans="28:28" ht="15.75">
      <c r="AB6149" s="139"/>
    </row>
    <row r="6150" spans="28:28" ht="15.75">
      <c r="AB6150" s="139"/>
    </row>
    <row r="6151" spans="28:28" ht="15.75">
      <c r="AB6151" s="139"/>
    </row>
    <row r="6152" spans="28:28" ht="15.75">
      <c r="AB6152" s="139"/>
    </row>
    <row r="6153" spans="28:28" ht="15.75">
      <c r="AB6153" s="139"/>
    </row>
    <row r="6154" spans="28:28" ht="15.75">
      <c r="AB6154" s="139"/>
    </row>
    <row r="6155" spans="28:28" ht="15.75">
      <c r="AB6155" s="139"/>
    </row>
    <row r="6156" spans="28:28" ht="15.75">
      <c r="AB6156" s="139"/>
    </row>
    <row r="6157" spans="28:28" ht="15.75">
      <c r="AB6157" s="139"/>
    </row>
    <row r="6158" spans="28:28" ht="15.75">
      <c r="AB6158" s="139"/>
    </row>
    <row r="6159" spans="28:28" ht="15.75">
      <c r="AB6159" s="139"/>
    </row>
    <row r="6160" spans="28:28" ht="15.75">
      <c r="AB6160" s="139"/>
    </row>
    <row r="6161" spans="28:28" ht="15.75">
      <c r="AB6161" s="139"/>
    </row>
    <row r="6162" spans="28:28" ht="15.75">
      <c r="AB6162" s="139"/>
    </row>
    <row r="6163" spans="28:28" ht="15.75">
      <c r="AB6163" s="139"/>
    </row>
    <row r="6164" spans="28:28" ht="15.75">
      <c r="AB6164" s="139"/>
    </row>
    <row r="6165" spans="28:28" ht="15.75">
      <c r="AB6165" s="139"/>
    </row>
    <row r="6166" spans="28:28" ht="15.75">
      <c r="AB6166" s="139"/>
    </row>
    <row r="6167" spans="28:28" ht="15.75">
      <c r="AB6167" s="139"/>
    </row>
    <row r="6168" spans="28:28" ht="15.75">
      <c r="AB6168" s="139"/>
    </row>
    <row r="6169" spans="28:28" ht="15.75">
      <c r="AB6169" s="139"/>
    </row>
    <row r="6170" spans="28:28" ht="15.75">
      <c r="AB6170" s="139"/>
    </row>
    <row r="6171" spans="28:28" ht="15.75">
      <c r="AB6171" s="139"/>
    </row>
    <row r="6172" spans="28:28" ht="15.75">
      <c r="AB6172" s="139"/>
    </row>
    <row r="6173" spans="28:28" ht="15.75">
      <c r="AB6173" s="139"/>
    </row>
    <row r="6174" spans="28:28" ht="15.75">
      <c r="AB6174" s="139"/>
    </row>
    <row r="6175" spans="28:28" ht="15.75">
      <c r="AB6175" s="139"/>
    </row>
    <row r="6176" spans="28:28" ht="15.75">
      <c r="AB6176" s="139"/>
    </row>
    <row r="6177" spans="28:28" ht="15.75">
      <c r="AB6177" s="139"/>
    </row>
    <row r="6178" spans="28:28" ht="15.75">
      <c r="AB6178" s="139"/>
    </row>
    <row r="6179" spans="28:28" ht="15.75">
      <c r="AB6179" s="139"/>
    </row>
    <row r="6180" spans="28:28" ht="15.75">
      <c r="AB6180" s="139"/>
    </row>
    <row r="6181" spans="28:28" ht="15.75">
      <c r="AB6181" s="139"/>
    </row>
    <row r="6182" spans="28:28" ht="15.75">
      <c r="AB6182" s="139"/>
    </row>
    <row r="6183" spans="28:28" ht="15.75">
      <c r="AB6183" s="139"/>
    </row>
    <row r="6184" spans="28:28" ht="15.75">
      <c r="AB6184" s="139"/>
    </row>
    <row r="6185" spans="28:28" ht="15.75">
      <c r="AB6185" s="139"/>
    </row>
    <row r="6186" spans="28:28" ht="15.75">
      <c r="AB6186" s="139"/>
    </row>
    <row r="6187" spans="28:28" ht="15.75">
      <c r="AB6187" s="139"/>
    </row>
    <row r="6188" spans="28:28" ht="15.75">
      <c r="AB6188" s="139"/>
    </row>
    <row r="6189" spans="28:28" ht="15.75">
      <c r="AB6189" s="139"/>
    </row>
    <row r="6190" spans="28:28" ht="15.75">
      <c r="AB6190" s="139"/>
    </row>
    <row r="6191" spans="28:28" ht="15.75">
      <c r="AB6191" s="139"/>
    </row>
    <row r="6192" spans="28:28" ht="15.75">
      <c r="AB6192" s="139"/>
    </row>
    <row r="6193" spans="28:28" ht="15.75">
      <c r="AB6193" s="139"/>
    </row>
    <row r="6194" spans="28:28" ht="15.75">
      <c r="AB6194" s="139"/>
    </row>
    <row r="6195" spans="28:28" ht="15.75">
      <c r="AB6195" s="139"/>
    </row>
    <row r="6196" spans="28:28" ht="15.75">
      <c r="AB6196" s="139"/>
    </row>
    <row r="6197" spans="28:28" ht="15.75">
      <c r="AB6197" s="139"/>
    </row>
    <row r="6198" spans="28:28" ht="15.75">
      <c r="AB6198" s="139"/>
    </row>
    <row r="6199" spans="28:28" ht="15.75">
      <c r="AB6199" s="139"/>
    </row>
    <row r="6200" spans="28:28" ht="15.75">
      <c r="AB6200" s="139"/>
    </row>
    <row r="6201" spans="28:28" ht="15.75">
      <c r="AB6201" s="139"/>
    </row>
    <row r="6202" spans="28:28" ht="15.75">
      <c r="AB6202" s="139"/>
    </row>
    <row r="6203" spans="28:28" ht="15.75">
      <c r="AB6203" s="139"/>
    </row>
    <row r="6204" spans="28:28" ht="15.75">
      <c r="AB6204" s="139"/>
    </row>
    <row r="6205" spans="28:28" ht="15.75">
      <c r="AB6205" s="139"/>
    </row>
    <row r="6206" spans="28:28" ht="15.75">
      <c r="AB6206" s="139"/>
    </row>
    <row r="6207" spans="28:28" ht="15.75">
      <c r="AB6207" s="139"/>
    </row>
    <row r="6208" spans="28:28" ht="15.75">
      <c r="AB6208" s="139"/>
    </row>
    <row r="6209" spans="28:28" ht="15.75">
      <c r="AB6209" s="139"/>
    </row>
    <row r="6210" spans="28:28" ht="15.75">
      <c r="AB6210" s="139"/>
    </row>
    <row r="6211" spans="28:28" ht="15.75">
      <c r="AB6211" s="139"/>
    </row>
    <row r="6212" spans="28:28" ht="15.75">
      <c r="AB6212" s="139"/>
    </row>
    <row r="6213" spans="28:28" ht="15.75">
      <c r="AB6213" s="139"/>
    </row>
    <row r="6214" spans="28:28" ht="15.75">
      <c r="AB6214" s="139"/>
    </row>
    <row r="6215" spans="28:28" ht="15.75">
      <c r="AB6215" s="139"/>
    </row>
    <row r="6216" spans="28:28" ht="15.75">
      <c r="AB6216" s="139"/>
    </row>
    <row r="6217" spans="28:28" ht="15.75">
      <c r="AB6217" s="139"/>
    </row>
    <row r="6218" spans="28:28" ht="15.75">
      <c r="AB6218" s="139"/>
    </row>
    <row r="6219" spans="28:28" ht="15.75">
      <c r="AB6219" s="139"/>
    </row>
    <row r="6220" spans="28:28" ht="15.75">
      <c r="AB6220" s="139"/>
    </row>
    <row r="6221" spans="28:28" ht="15.75">
      <c r="AB6221" s="139"/>
    </row>
    <row r="6222" spans="28:28" ht="15.75">
      <c r="AB6222" s="139"/>
    </row>
    <row r="6223" spans="28:28" ht="15.75">
      <c r="AB6223" s="139"/>
    </row>
    <row r="6224" spans="28:28" ht="15.75">
      <c r="AB6224" s="139"/>
    </row>
    <row r="6225" spans="28:28" ht="15.75">
      <c r="AB6225" s="139"/>
    </row>
    <row r="6226" spans="28:28" ht="15.75">
      <c r="AB6226" s="139"/>
    </row>
    <row r="6227" spans="28:28" ht="15.75">
      <c r="AB6227" s="139"/>
    </row>
    <row r="6228" spans="28:28" ht="15.75">
      <c r="AB6228" s="139"/>
    </row>
    <row r="6229" spans="28:28" ht="15.75">
      <c r="AB6229" s="139"/>
    </row>
    <row r="6230" spans="28:28" ht="15.75">
      <c r="AB6230" s="139"/>
    </row>
    <row r="6231" spans="28:28" ht="15.75">
      <c r="AB6231" s="139"/>
    </row>
    <row r="6232" spans="28:28" ht="15.75">
      <c r="AB6232" s="139"/>
    </row>
    <row r="6233" spans="28:28" ht="15.75">
      <c r="AB6233" s="139"/>
    </row>
    <row r="6234" spans="28:28" ht="15.75">
      <c r="AB6234" s="139"/>
    </row>
    <row r="6235" spans="28:28" ht="15.75">
      <c r="AB6235" s="139"/>
    </row>
    <row r="6236" spans="28:28" ht="15.75">
      <c r="AB6236" s="139"/>
    </row>
    <row r="6237" spans="28:28" ht="15.75">
      <c r="AB6237" s="139"/>
    </row>
    <row r="6238" spans="28:28" ht="15.75">
      <c r="AB6238" s="139"/>
    </row>
    <row r="6239" spans="28:28" ht="15.75">
      <c r="AB6239" s="139"/>
    </row>
    <row r="6240" spans="28:28" ht="15.75">
      <c r="AB6240" s="139"/>
    </row>
    <row r="6241" spans="28:28" ht="15.75">
      <c r="AB6241" s="139"/>
    </row>
    <row r="6242" spans="28:28" ht="15.75">
      <c r="AB6242" s="139"/>
    </row>
    <row r="6243" spans="28:28" ht="15.75">
      <c r="AB6243" s="139"/>
    </row>
    <row r="6244" spans="28:28" ht="15.75">
      <c r="AB6244" s="139"/>
    </row>
    <row r="6245" spans="28:28" ht="15.75">
      <c r="AB6245" s="139"/>
    </row>
    <row r="6246" spans="28:28" ht="15.75">
      <c r="AB6246" s="139"/>
    </row>
    <row r="6247" spans="28:28" ht="15.75">
      <c r="AB6247" s="139"/>
    </row>
    <row r="6248" spans="28:28" ht="15.75">
      <c r="AB6248" s="139"/>
    </row>
    <row r="6249" spans="28:28" ht="15.75">
      <c r="AB6249" s="139"/>
    </row>
    <row r="6250" spans="28:28" ht="15.75">
      <c r="AB6250" s="139"/>
    </row>
    <row r="6251" spans="28:28" ht="15.75">
      <c r="AB6251" s="139"/>
    </row>
    <row r="6252" spans="28:28" ht="15.75">
      <c r="AB6252" s="139"/>
    </row>
    <row r="6253" spans="28:28" ht="15.75">
      <c r="AB6253" s="139"/>
    </row>
    <row r="6254" spans="28:28" ht="15.75">
      <c r="AB6254" s="139"/>
    </row>
    <row r="6255" spans="28:28" ht="15.75">
      <c r="AB6255" s="139"/>
    </row>
    <row r="6256" spans="28:28" ht="15.75">
      <c r="AB6256" s="139"/>
    </row>
    <row r="6257" spans="28:28" ht="15.75">
      <c r="AB6257" s="139"/>
    </row>
    <row r="6258" spans="28:28" ht="15.75">
      <c r="AB6258" s="139"/>
    </row>
    <row r="6259" spans="28:28" ht="15.75">
      <c r="AB6259" s="139"/>
    </row>
    <row r="6260" spans="28:28" ht="15.75">
      <c r="AB6260" s="139"/>
    </row>
    <row r="6261" spans="28:28" ht="15.75">
      <c r="AB6261" s="139"/>
    </row>
    <row r="6262" spans="28:28" ht="15.75">
      <c r="AB6262" s="139"/>
    </row>
    <row r="6263" spans="28:28" ht="15.75">
      <c r="AB6263" s="139"/>
    </row>
    <row r="6264" spans="28:28" ht="15.75">
      <c r="AB6264" s="139"/>
    </row>
    <row r="6265" spans="28:28" ht="15.75">
      <c r="AB6265" s="139"/>
    </row>
    <row r="6266" spans="28:28" ht="15.75">
      <c r="AB6266" s="139"/>
    </row>
    <row r="6267" spans="28:28" ht="15.75">
      <c r="AB6267" s="139"/>
    </row>
    <row r="6268" spans="28:28" ht="15.75">
      <c r="AB6268" s="139"/>
    </row>
    <row r="6269" spans="28:28" ht="15.75">
      <c r="AB6269" s="139"/>
    </row>
    <row r="6270" spans="28:28" ht="15.75">
      <c r="AB6270" s="139"/>
    </row>
    <row r="6271" spans="28:28" ht="15.75">
      <c r="AB6271" s="139"/>
    </row>
    <row r="6272" spans="28:28" ht="15.75">
      <c r="AB6272" s="139"/>
    </row>
    <row r="6273" spans="28:28" ht="15.75">
      <c r="AB6273" s="139"/>
    </row>
    <row r="6274" spans="28:28" ht="15.75">
      <c r="AB6274" s="139"/>
    </row>
    <row r="6275" spans="28:28" ht="15.75">
      <c r="AB6275" s="139"/>
    </row>
    <row r="6276" spans="28:28" ht="15.75">
      <c r="AB6276" s="139"/>
    </row>
    <row r="6277" spans="28:28" ht="15.75">
      <c r="AB6277" s="139"/>
    </row>
    <row r="6278" spans="28:28" ht="15.75">
      <c r="AB6278" s="139"/>
    </row>
    <row r="6279" spans="28:28" ht="15.75">
      <c r="AB6279" s="139"/>
    </row>
    <row r="6280" spans="28:28" ht="15.75">
      <c r="AB6280" s="139"/>
    </row>
    <row r="6281" spans="28:28" ht="15.75">
      <c r="AB6281" s="139"/>
    </row>
    <row r="6282" spans="28:28" ht="15.75">
      <c r="AB6282" s="139"/>
    </row>
    <row r="6283" spans="28:28" ht="15.75">
      <c r="AB6283" s="139"/>
    </row>
    <row r="6284" spans="28:28" ht="15.75">
      <c r="AB6284" s="139"/>
    </row>
    <row r="6285" spans="28:28" ht="15.75">
      <c r="AB6285" s="139"/>
    </row>
    <row r="6286" spans="28:28" ht="15.75">
      <c r="AB6286" s="139"/>
    </row>
    <row r="6287" spans="28:28" ht="15.75">
      <c r="AB6287" s="139"/>
    </row>
    <row r="6288" spans="28:28" ht="15.75">
      <c r="AB6288" s="139"/>
    </row>
    <row r="6289" spans="28:28" ht="15.75">
      <c r="AB6289" s="139"/>
    </row>
    <row r="6290" spans="28:28" ht="15.75">
      <c r="AB6290" s="139"/>
    </row>
    <row r="6291" spans="28:28" ht="15.75">
      <c r="AB6291" s="139"/>
    </row>
    <row r="6292" spans="28:28" ht="15.75">
      <c r="AB6292" s="139"/>
    </row>
    <row r="6293" spans="28:28" ht="15.75">
      <c r="AB6293" s="139"/>
    </row>
    <row r="6294" spans="28:28" ht="15.75">
      <c r="AB6294" s="139"/>
    </row>
    <row r="6295" spans="28:28" ht="15.75">
      <c r="AB6295" s="139"/>
    </row>
    <row r="6296" spans="28:28" ht="15.75">
      <c r="AB6296" s="139"/>
    </row>
    <row r="6297" spans="28:28" ht="15.75">
      <c r="AB6297" s="139"/>
    </row>
    <row r="6298" spans="28:28" ht="15.75">
      <c r="AB6298" s="139"/>
    </row>
    <row r="6299" spans="28:28" ht="15.75">
      <c r="AB6299" s="139"/>
    </row>
    <row r="6300" spans="28:28" ht="15.75">
      <c r="AB6300" s="139"/>
    </row>
    <row r="6301" spans="28:28" ht="15.75">
      <c r="AB6301" s="139"/>
    </row>
    <row r="6302" spans="28:28" ht="15.75">
      <c r="AB6302" s="139"/>
    </row>
    <row r="6303" spans="28:28" ht="15.75">
      <c r="AB6303" s="139"/>
    </row>
    <row r="6304" spans="28:28" ht="15.75">
      <c r="AB6304" s="139"/>
    </row>
    <row r="6305" spans="28:28" ht="15.75">
      <c r="AB6305" s="139"/>
    </row>
    <row r="6306" spans="28:28" ht="15.75">
      <c r="AB6306" s="139"/>
    </row>
    <row r="6307" spans="28:28" ht="15.75">
      <c r="AB6307" s="139"/>
    </row>
    <row r="6308" spans="28:28" ht="15.75">
      <c r="AB6308" s="139"/>
    </row>
    <row r="6309" spans="28:28" ht="15.75">
      <c r="AB6309" s="139"/>
    </row>
    <row r="6310" spans="28:28" ht="15.75">
      <c r="AB6310" s="139"/>
    </row>
    <row r="6311" spans="28:28" ht="15.75">
      <c r="AB6311" s="139"/>
    </row>
    <row r="6312" spans="28:28" ht="15.75">
      <c r="AB6312" s="139"/>
    </row>
    <row r="6313" spans="28:28" ht="15.75">
      <c r="AB6313" s="139"/>
    </row>
    <row r="6314" spans="28:28" ht="15.75">
      <c r="AB6314" s="139"/>
    </row>
    <row r="6315" spans="28:28" ht="15.75">
      <c r="AB6315" s="139"/>
    </row>
    <row r="6316" spans="28:28" ht="15.75">
      <c r="AB6316" s="139"/>
    </row>
    <row r="6317" spans="28:28" ht="15.75">
      <c r="AB6317" s="139"/>
    </row>
    <row r="6318" spans="28:28" ht="15.75">
      <c r="AB6318" s="139"/>
    </row>
    <row r="6319" spans="28:28" ht="15.75">
      <c r="AB6319" s="139"/>
    </row>
    <row r="6320" spans="28:28" ht="15.75">
      <c r="AB6320" s="139"/>
    </row>
    <row r="6321" spans="28:28" ht="15.75">
      <c r="AB6321" s="139"/>
    </row>
    <row r="6322" spans="28:28" ht="15.75">
      <c r="AB6322" s="139"/>
    </row>
    <row r="6323" spans="28:28" ht="15.75">
      <c r="AB6323" s="139"/>
    </row>
    <row r="6324" spans="28:28" ht="15.75">
      <c r="AB6324" s="139"/>
    </row>
    <row r="6325" spans="28:28" ht="15.75">
      <c r="AB6325" s="139"/>
    </row>
    <row r="6326" spans="28:28" ht="15.75">
      <c r="AB6326" s="139"/>
    </row>
    <row r="6327" spans="28:28" ht="15.75">
      <c r="AB6327" s="139"/>
    </row>
    <row r="6328" spans="28:28" ht="15.75">
      <c r="AB6328" s="139"/>
    </row>
    <row r="6329" spans="28:28" ht="15.75">
      <c r="AB6329" s="139"/>
    </row>
    <row r="6330" spans="28:28" ht="15.75">
      <c r="AB6330" s="139"/>
    </row>
    <row r="6331" spans="28:28" ht="15.75">
      <c r="AB6331" s="139"/>
    </row>
    <row r="6332" spans="28:28" ht="15.75">
      <c r="AB6332" s="139"/>
    </row>
    <row r="6333" spans="28:28" ht="15.75">
      <c r="AB6333" s="139"/>
    </row>
    <row r="6334" spans="28:28" ht="15.75">
      <c r="AB6334" s="139"/>
    </row>
    <row r="6335" spans="28:28" ht="15.75">
      <c r="AB6335" s="139"/>
    </row>
    <row r="6336" spans="28:28" ht="15.75">
      <c r="AB6336" s="139"/>
    </row>
    <row r="6337" spans="28:28" ht="15.75">
      <c r="AB6337" s="139"/>
    </row>
    <row r="6338" spans="28:28" ht="15.75">
      <c r="AB6338" s="139"/>
    </row>
    <row r="6339" spans="28:28" ht="15.75">
      <c r="AB6339" s="139"/>
    </row>
    <row r="6340" spans="28:28" ht="15.75">
      <c r="AB6340" s="139"/>
    </row>
    <row r="6341" spans="28:28" ht="15.75">
      <c r="AB6341" s="139"/>
    </row>
    <row r="6342" spans="28:28" ht="15.75">
      <c r="AB6342" s="139"/>
    </row>
    <row r="6343" spans="28:28" ht="15.75">
      <c r="AB6343" s="139"/>
    </row>
    <row r="6344" spans="28:28" ht="15.75">
      <c r="AB6344" s="139"/>
    </row>
    <row r="6345" spans="28:28" ht="15.75">
      <c r="AB6345" s="139"/>
    </row>
    <row r="6346" spans="28:28" ht="15.75">
      <c r="AB6346" s="139"/>
    </row>
    <row r="6347" spans="28:28" ht="15.75">
      <c r="AB6347" s="139"/>
    </row>
    <row r="6348" spans="28:28" ht="15.75">
      <c r="AB6348" s="139"/>
    </row>
    <row r="6349" spans="28:28" ht="15.75">
      <c r="AB6349" s="139"/>
    </row>
    <row r="6350" spans="28:28" ht="15.75">
      <c r="AB6350" s="139"/>
    </row>
    <row r="6351" spans="28:28" ht="15.75">
      <c r="AB6351" s="139"/>
    </row>
    <row r="6352" spans="28:28" ht="15.75">
      <c r="AB6352" s="139"/>
    </row>
    <row r="6353" spans="28:28" ht="15.75">
      <c r="AB6353" s="139"/>
    </row>
    <row r="6354" spans="28:28" ht="15.75">
      <c r="AB6354" s="139"/>
    </row>
    <row r="6355" spans="28:28" ht="15.75">
      <c r="AB6355" s="139"/>
    </row>
    <row r="6356" spans="28:28" ht="15.75">
      <c r="AB6356" s="139"/>
    </row>
    <row r="6357" spans="28:28" ht="15.75">
      <c r="AB6357" s="139"/>
    </row>
    <row r="6358" spans="28:28" ht="15.75">
      <c r="AB6358" s="139"/>
    </row>
    <row r="6359" spans="28:28" ht="15.75">
      <c r="AB6359" s="139"/>
    </row>
    <row r="6360" spans="28:28" ht="15.75">
      <c r="AB6360" s="139"/>
    </row>
    <row r="6361" spans="28:28" ht="15.75">
      <c r="AB6361" s="139"/>
    </row>
    <row r="6362" spans="28:28" ht="15.75">
      <c r="AB6362" s="139"/>
    </row>
    <row r="6363" spans="28:28" ht="15.75">
      <c r="AB6363" s="139"/>
    </row>
    <row r="6364" spans="28:28" ht="15.75">
      <c r="AB6364" s="139"/>
    </row>
    <row r="6365" spans="28:28" ht="15.75">
      <c r="AB6365" s="139"/>
    </row>
    <row r="6366" spans="28:28" ht="15.75">
      <c r="AB6366" s="139"/>
    </row>
    <row r="6367" spans="28:28" ht="15.75">
      <c r="AB6367" s="139"/>
    </row>
    <row r="6368" spans="28:28" ht="15.75">
      <c r="AB6368" s="139"/>
    </row>
    <row r="6369" spans="28:28" ht="15.75">
      <c r="AB6369" s="139"/>
    </row>
    <row r="6370" spans="28:28" ht="15.75">
      <c r="AB6370" s="139"/>
    </row>
    <row r="6371" spans="28:28" ht="15.75">
      <c r="AB6371" s="139"/>
    </row>
    <row r="6372" spans="28:28" ht="15.75">
      <c r="AB6372" s="139"/>
    </row>
    <row r="6373" spans="28:28" ht="15.75">
      <c r="AB6373" s="139"/>
    </row>
    <row r="6374" spans="28:28" ht="15.75">
      <c r="AB6374" s="139"/>
    </row>
    <row r="6375" spans="28:28" ht="15.75">
      <c r="AB6375" s="139"/>
    </row>
    <row r="6376" spans="28:28" ht="15.75">
      <c r="AB6376" s="139"/>
    </row>
    <row r="6377" spans="28:28" ht="15.75">
      <c r="AB6377" s="139"/>
    </row>
    <row r="6378" spans="28:28" ht="15.75">
      <c r="AB6378" s="139"/>
    </row>
    <row r="6379" spans="28:28" ht="15.75">
      <c r="AB6379" s="139"/>
    </row>
    <row r="6380" spans="28:28" ht="15.75">
      <c r="AB6380" s="139"/>
    </row>
    <row r="6381" spans="28:28" ht="15.75">
      <c r="AB6381" s="139"/>
    </row>
    <row r="6382" spans="28:28" ht="15.75">
      <c r="AB6382" s="139"/>
    </row>
    <row r="6383" spans="28:28" ht="15.75">
      <c r="AB6383" s="139"/>
    </row>
    <row r="6384" spans="28:28" ht="15.75">
      <c r="AB6384" s="139"/>
    </row>
    <row r="6385" spans="28:28" ht="15.75">
      <c r="AB6385" s="139"/>
    </row>
    <row r="6386" spans="28:28" ht="15.75">
      <c r="AB6386" s="139"/>
    </row>
    <row r="6387" spans="28:28" ht="15.75">
      <c r="AB6387" s="139"/>
    </row>
    <row r="6388" spans="28:28" ht="15.75">
      <c r="AB6388" s="139"/>
    </row>
    <row r="6389" spans="28:28" ht="15.75">
      <c r="AB6389" s="139"/>
    </row>
    <row r="6390" spans="28:28" ht="15.75">
      <c r="AB6390" s="139"/>
    </row>
    <row r="6391" spans="28:28" ht="15.75">
      <c r="AB6391" s="139"/>
    </row>
    <row r="6392" spans="28:28" ht="15.75">
      <c r="AB6392" s="139"/>
    </row>
    <row r="6393" spans="28:28" ht="15.75">
      <c r="AB6393" s="139"/>
    </row>
    <row r="6394" spans="28:28" ht="15.75">
      <c r="AB6394" s="139"/>
    </row>
    <row r="6395" spans="28:28" ht="15.75">
      <c r="AB6395" s="139"/>
    </row>
    <row r="6396" spans="28:28" ht="15.75">
      <c r="AB6396" s="139"/>
    </row>
    <row r="6397" spans="28:28" ht="15.75">
      <c r="AB6397" s="139"/>
    </row>
    <row r="6398" spans="28:28" ht="15.75">
      <c r="AB6398" s="139"/>
    </row>
    <row r="6399" spans="28:28" ht="15.75">
      <c r="AB6399" s="139"/>
    </row>
    <row r="6400" spans="28:28" ht="15.75">
      <c r="AB6400" s="139"/>
    </row>
    <row r="6401" spans="28:28" ht="15.75">
      <c r="AB6401" s="139"/>
    </row>
    <row r="6402" spans="28:28" ht="15.75">
      <c r="AB6402" s="139"/>
    </row>
    <row r="6403" spans="28:28" ht="15.75">
      <c r="AB6403" s="139"/>
    </row>
    <row r="6404" spans="28:28" ht="15.75">
      <c r="AB6404" s="139"/>
    </row>
    <row r="6405" spans="28:28" ht="15.75">
      <c r="AB6405" s="139"/>
    </row>
    <row r="6406" spans="28:28" ht="15.75">
      <c r="AB6406" s="139"/>
    </row>
    <row r="6407" spans="28:28" ht="15.75">
      <c r="AB6407" s="139"/>
    </row>
    <row r="6408" spans="28:28" ht="15.75">
      <c r="AB6408" s="139"/>
    </row>
    <row r="6409" spans="28:28" ht="15.75">
      <c r="AB6409" s="139"/>
    </row>
    <row r="6410" spans="28:28" ht="15.75">
      <c r="AB6410" s="139"/>
    </row>
    <row r="6411" spans="28:28" ht="15.75">
      <c r="AB6411" s="139"/>
    </row>
    <row r="6412" spans="28:28" ht="15.75">
      <c r="AB6412" s="139"/>
    </row>
    <row r="6413" spans="28:28" ht="15.75">
      <c r="AB6413" s="139"/>
    </row>
    <row r="6414" spans="28:28" ht="15.75">
      <c r="AB6414" s="139"/>
    </row>
    <row r="6415" spans="28:28" ht="15.75">
      <c r="AB6415" s="139"/>
    </row>
    <row r="6416" spans="28:28" ht="15.75">
      <c r="AB6416" s="139"/>
    </row>
    <row r="6417" spans="28:28" ht="15.75">
      <c r="AB6417" s="139"/>
    </row>
    <row r="6418" spans="28:28" ht="15.75">
      <c r="AB6418" s="139"/>
    </row>
    <row r="6419" spans="28:28" ht="15.75">
      <c r="AB6419" s="139"/>
    </row>
    <row r="6420" spans="28:28" ht="15.75">
      <c r="AB6420" s="139"/>
    </row>
    <row r="6421" spans="28:28" ht="15.75">
      <c r="AB6421" s="139"/>
    </row>
    <row r="6422" spans="28:28" ht="15.75">
      <c r="AB6422" s="139"/>
    </row>
    <row r="6423" spans="28:28" ht="15.75">
      <c r="AB6423" s="139"/>
    </row>
    <row r="6424" spans="28:28" ht="15.75">
      <c r="AB6424" s="139"/>
    </row>
    <row r="6425" spans="28:28" ht="15.75">
      <c r="AB6425" s="139"/>
    </row>
    <row r="6426" spans="28:28" ht="15.75">
      <c r="AB6426" s="139"/>
    </row>
    <row r="6427" spans="28:28" ht="15.75">
      <c r="AB6427" s="139"/>
    </row>
    <row r="6428" spans="28:28" ht="15.75">
      <c r="AB6428" s="139"/>
    </row>
    <row r="6429" spans="28:28" ht="15.75">
      <c r="AB6429" s="139"/>
    </row>
    <row r="6430" spans="28:28" ht="15.75">
      <c r="AB6430" s="139"/>
    </row>
    <row r="6431" spans="28:28" ht="15.75">
      <c r="AB6431" s="139"/>
    </row>
    <row r="6432" spans="28:28" ht="15.75">
      <c r="AB6432" s="139"/>
    </row>
    <row r="6433" spans="28:28" ht="15.75">
      <c r="AB6433" s="139"/>
    </row>
    <row r="6434" spans="28:28" ht="15.75">
      <c r="AB6434" s="139"/>
    </row>
    <row r="6435" spans="28:28" ht="15.75">
      <c r="AB6435" s="139"/>
    </row>
    <row r="6436" spans="28:28" ht="15.75">
      <c r="AB6436" s="139"/>
    </row>
    <row r="6437" spans="28:28" ht="15.75">
      <c r="AB6437" s="139"/>
    </row>
    <row r="6438" spans="28:28" ht="15.75">
      <c r="AB6438" s="139"/>
    </row>
    <row r="6439" spans="28:28" ht="15.75">
      <c r="AB6439" s="139"/>
    </row>
    <row r="6440" spans="28:28" ht="15.75">
      <c r="AB6440" s="139"/>
    </row>
    <row r="6441" spans="28:28" ht="15.75">
      <c r="AB6441" s="139"/>
    </row>
    <row r="6442" spans="28:28" ht="15.75">
      <c r="AB6442" s="139"/>
    </row>
    <row r="6443" spans="28:28" ht="15.75">
      <c r="AB6443" s="139"/>
    </row>
    <row r="6444" spans="28:28" ht="15.75">
      <c r="AB6444" s="139"/>
    </row>
    <row r="6445" spans="28:28" ht="15.75">
      <c r="AB6445" s="139"/>
    </row>
    <row r="6446" spans="28:28" ht="15.75">
      <c r="AB6446" s="139"/>
    </row>
    <row r="6447" spans="28:28" ht="15.75">
      <c r="AB6447" s="139"/>
    </row>
    <row r="6448" spans="28:28" ht="15.75">
      <c r="AB6448" s="139"/>
    </row>
    <row r="6449" spans="28:28" ht="15.75">
      <c r="AB6449" s="139"/>
    </row>
    <row r="6450" spans="28:28" ht="15.75">
      <c r="AB6450" s="139"/>
    </row>
    <row r="6451" spans="28:28" ht="15.75">
      <c r="AB6451" s="139"/>
    </row>
    <row r="6452" spans="28:28" ht="15.75">
      <c r="AB6452" s="139"/>
    </row>
    <row r="6453" spans="28:28" ht="15.75">
      <c r="AB6453" s="139"/>
    </row>
    <row r="6454" spans="28:28" ht="15.75">
      <c r="AB6454" s="139"/>
    </row>
    <row r="6455" spans="28:28" ht="15.75">
      <c r="AB6455" s="139"/>
    </row>
    <row r="6456" spans="28:28" ht="15.75">
      <c r="AB6456" s="139"/>
    </row>
    <row r="6457" spans="28:28" ht="15.75">
      <c r="AB6457" s="139"/>
    </row>
    <row r="6458" spans="28:28" ht="15.75">
      <c r="AB6458" s="139"/>
    </row>
    <row r="6459" spans="28:28" ht="15.75">
      <c r="AB6459" s="139"/>
    </row>
    <row r="6460" spans="28:28" ht="15.75">
      <c r="AB6460" s="139"/>
    </row>
    <row r="6461" spans="28:28" ht="15.75">
      <c r="AB6461" s="139"/>
    </row>
    <row r="6462" spans="28:28" ht="15.75">
      <c r="AB6462" s="139"/>
    </row>
    <row r="6463" spans="28:28" ht="15.75">
      <c r="AB6463" s="139"/>
    </row>
    <row r="6464" spans="28:28" ht="15.75">
      <c r="AB6464" s="139"/>
    </row>
    <row r="6465" spans="28:28" ht="15.75">
      <c r="AB6465" s="139"/>
    </row>
    <row r="6466" spans="28:28" ht="15.75">
      <c r="AB6466" s="139"/>
    </row>
    <row r="6467" spans="28:28" ht="15.75">
      <c r="AB6467" s="139"/>
    </row>
    <row r="6468" spans="28:28" ht="15.75">
      <c r="AB6468" s="139"/>
    </row>
    <row r="6469" spans="28:28" ht="15.75">
      <c r="AB6469" s="139"/>
    </row>
    <row r="6470" spans="28:28" ht="15.75">
      <c r="AB6470" s="139"/>
    </row>
    <row r="6471" spans="28:28" ht="15.75">
      <c r="AB6471" s="139"/>
    </row>
    <row r="6472" spans="28:28" ht="15.75">
      <c r="AB6472" s="139"/>
    </row>
    <row r="6473" spans="28:28" ht="15.75">
      <c r="AB6473" s="139"/>
    </row>
    <row r="6474" spans="28:28" ht="15.75">
      <c r="AB6474" s="139"/>
    </row>
    <row r="6475" spans="28:28" ht="15.75">
      <c r="AB6475" s="139"/>
    </row>
    <row r="6476" spans="28:28" ht="15.75">
      <c r="AB6476" s="139"/>
    </row>
    <row r="6477" spans="28:28" ht="15.75">
      <c r="AB6477" s="139"/>
    </row>
    <row r="6478" spans="28:28" ht="15.75">
      <c r="AB6478" s="139"/>
    </row>
    <row r="6479" spans="28:28" ht="15.75">
      <c r="AB6479" s="139"/>
    </row>
    <row r="6480" spans="28:28" ht="15.75">
      <c r="AB6480" s="139"/>
    </row>
    <row r="6481" spans="28:28" ht="15.75">
      <c r="AB6481" s="139"/>
    </row>
    <row r="6482" spans="28:28" ht="15.75">
      <c r="AB6482" s="139"/>
    </row>
    <row r="6483" spans="28:28" ht="15.75">
      <c r="AB6483" s="139"/>
    </row>
    <row r="6484" spans="28:28" ht="15.75">
      <c r="AB6484" s="139"/>
    </row>
    <row r="6485" spans="28:28" ht="15.75">
      <c r="AB6485" s="139"/>
    </row>
    <row r="6486" spans="28:28" ht="15.75">
      <c r="AB6486" s="139"/>
    </row>
    <row r="6487" spans="28:28" ht="15.75">
      <c r="AB6487" s="139"/>
    </row>
    <row r="6488" spans="28:28" ht="15.75">
      <c r="AB6488" s="139"/>
    </row>
    <row r="6489" spans="28:28" ht="15.75">
      <c r="AB6489" s="139"/>
    </row>
    <row r="6490" spans="28:28" ht="15.75">
      <c r="AB6490" s="139"/>
    </row>
    <row r="6491" spans="28:28" ht="15.75">
      <c r="AB6491" s="139"/>
    </row>
    <row r="6492" spans="28:28" ht="15.75">
      <c r="AB6492" s="139"/>
    </row>
    <row r="6493" spans="28:28" ht="15.75">
      <c r="AB6493" s="139"/>
    </row>
    <row r="6494" spans="28:28" ht="15.75">
      <c r="AB6494" s="139"/>
    </row>
    <row r="6495" spans="28:28" ht="15.75">
      <c r="AB6495" s="139"/>
    </row>
    <row r="6496" spans="28:28" ht="15.75">
      <c r="AB6496" s="139"/>
    </row>
    <row r="6497" spans="28:28" ht="15.75">
      <c r="AB6497" s="139"/>
    </row>
    <row r="6498" spans="28:28" ht="15.75">
      <c r="AB6498" s="139"/>
    </row>
    <row r="6499" spans="28:28" ht="15.75">
      <c r="AB6499" s="139"/>
    </row>
    <row r="6500" spans="28:28" ht="15.75">
      <c r="AB6500" s="139"/>
    </row>
    <row r="6501" spans="28:28" ht="15.75">
      <c r="AB6501" s="139"/>
    </row>
    <row r="6502" spans="28:28" ht="15.75">
      <c r="AB6502" s="139"/>
    </row>
    <row r="6503" spans="28:28" ht="15.75">
      <c r="AB6503" s="139"/>
    </row>
    <row r="6504" spans="28:28" ht="15.75">
      <c r="AB6504" s="139"/>
    </row>
    <row r="6505" spans="28:28" ht="15.75">
      <c r="AB6505" s="139"/>
    </row>
    <row r="6506" spans="28:28" ht="15.75">
      <c r="AB6506" s="139"/>
    </row>
    <row r="6507" spans="28:28" ht="15.75">
      <c r="AB6507" s="139"/>
    </row>
    <row r="6508" spans="28:28" ht="15.75">
      <c r="AB6508" s="139"/>
    </row>
    <row r="6509" spans="28:28" ht="15.75">
      <c r="AB6509" s="139"/>
    </row>
    <row r="6510" spans="28:28" ht="15.75">
      <c r="AB6510" s="139"/>
    </row>
    <row r="6511" spans="28:28" ht="15.75">
      <c r="AB6511" s="139"/>
    </row>
    <row r="6512" spans="28:28" ht="15.75">
      <c r="AB6512" s="139"/>
    </row>
    <row r="6513" spans="28:28" ht="15.75">
      <c r="AB6513" s="139"/>
    </row>
    <row r="6514" spans="28:28" ht="15.75">
      <c r="AB6514" s="139"/>
    </row>
    <row r="6515" spans="28:28" ht="15.75">
      <c r="AB6515" s="139"/>
    </row>
    <row r="6516" spans="28:28" ht="15.75">
      <c r="AB6516" s="139"/>
    </row>
    <row r="6517" spans="28:28" ht="15.75">
      <c r="AB6517" s="139"/>
    </row>
    <row r="6518" spans="28:28" ht="15.75">
      <c r="AB6518" s="139"/>
    </row>
    <row r="6519" spans="28:28" ht="15.75">
      <c r="AB6519" s="139"/>
    </row>
    <row r="6520" spans="28:28" ht="15.75">
      <c r="AB6520" s="139"/>
    </row>
    <row r="6521" spans="28:28" ht="15.75">
      <c r="AB6521" s="139"/>
    </row>
    <row r="6522" spans="28:28" ht="15.75">
      <c r="AB6522" s="139"/>
    </row>
    <row r="6523" spans="28:28" ht="15.75">
      <c r="AB6523" s="139"/>
    </row>
    <row r="6524" spans="28:28" ht="15.75">
      <c r="AB6524" s="139"/>
    </row>
    <row r="6525" spans="28:28" ht="15.75">
      <c r="AB6525" s="139"/>
    </row>
    <row r="6526" spans="28:28" ht="15.75">
      <c r="AB6526" s="139"/>
    </row>
    <row r="6527" spans="28:28" ht="15.75">
      <c r="AB6527" s="139"/>
    </row>
    <row r="6528" spans="28:28" ht="15.75">
      <c r="AB6528" s="139"/>
    </row>
    <row r="6529" spans="28:28" ht="15.75">
      <c r="AB6529" s="139"/>
    </row>
    <row r="6530" spans="28:28" ht="15.75">
      <c r="AB6530" s="139"/>
    </row>
    <row r="6531" spans="28:28" ht="15.75">
      <c r="AB6531" s="139"/>
    </row>
    <row r="6532" spans="28:28" ht="15.75">
      <c r="AB6532" s="139"/>
    </row>
    <row r="6533" spans="28:28" ht="15.75">
      <c r="AB6533" s="139"/>
    </row>
    <row r="6534" spans="28:28" ht="15.75">
      <c r="AB6534" s="139"/>
    </row>
    <row r="6535" spans="28:28" ht="15.75">
      <c r="AB6535" s="139"/>
    </row>
    <row r="6536" spans="28:28" ht="15.75">
      <c r="AB6536" s="139"/>
    </row>
    <row r="6537" spans="28:28" ht="15.75">
      <c r="AB6537" s="139"/>
    </row>
    <row r="6538" spans="28:28" ht="15.75">
      <c r="AB6538" s="139"/>
    </row>
    <row r="6539" spans="28:28" ht="15.75">
      <c r="AB6539" s="139"/>
    </row>
    <row r="6540" spans="28:28" ht="15.75">
      <c r="AB6540" s="139"/>
    </row>
    <row r="6541" spans="28:28" ht="15.75">
      <c r="AB6541" s="139"/>
    </row>
    <row r="6542" spans="28:28" ht="15.75">
      <c r="AB6542" s="139"/>
    </row>
    <row r="6543" spans="28:28" ht="15.75">
      <c r="AB6543" s="139"/>
    </row>
    <row r="6544" spans="28:28" ht="15.75">
      <c r="AB6544" s="139"/>
    </row>
    <row r="6545" spans="28:28" ht="15.75">
      <c r="AB6545" s="139"/>
    </row>
    <row r="6546" spans="28:28" ht="15.75">
      <c r="AB6546" s="139"/>
    </row>
    <row r="6547" spans="28:28" ht="15.75">
      <c r="AB6547" s="139"/>
    </row>
    <row r="6548" spans="28:28" ht="15.75">
      <c r="AB6548" s="139"/>
    </row>
    <row r="6549" spans="28:28" ht="15.75">
      <c r="AB6549" s="139"/>
    </row>
    <row r="6550" spans="28:28" ht="15.75">
      <c r="AB6550" s="139"/>
    </row>
    <row r="6551" spans="28:28" ht="15.75">
      <c r="AB6551" s="139"/>
    </row>
    <row r="6552" spans="28:28" ht="15.75">
      <c r="AB6552" s="139"/>
    </row>
    <row r="6553" spans="28:28" ht="15.75">
      <c r="AB6553" s="139"/>
    </row>
    <row r="6554" spans="28:28" ht="15.75">
      <c r="AB6554" s="139"/>
    </row>
    <row r="6555" spans="28:28" ht="15.75">
      <c r="AB6555" s="139"/>
    </row>
    <row r="6556" spans="28:28" ht="15.75">
      <c r="AB6556" s="139"/>
    </row>
    <row r="6557" spans="28:28" ht="15.75">
      <c r="AB6557" s="139"/>
    </row>
    <row r="6558" spans="28:28" ht="15.75">
      <c r="AB6558" s="139"/>
    </row>
    <row r="6559" spans="28:28" ht="15.75">
      <c r="AB6559" s="139"/>
    </row>
    <row r="6560" spans="28:28" ht="15.75">
      <c r="AB6560" s="139"/>
    </row>
    <row r="6561" spans="28:28" ht="15.75">
      <c r="AB6561" s="139"/>
    </row>
    <row r="6562" spans="28:28" ht="15.75">
      <c r="AB6562" s="139"/>
    </row>
    <row r="6563" spans="28:28" ht="15.75">
      <c r="AB6563" s="139"/>
    </row>
    <row r="6564" spans="28:28" ht="15.75">
      <c r="AB6564" s="139"/>
    </row>
    <row r="6565" spans="28:28" ht="15.75">
      <c r="AB6565" s="139"/>
    </row>
    <row r="6566" spans="28:28" ht="15.75">
      <c r="AB6566" s="139"/>
    </row>
    <row r="6567" spans="28:28" ht="15.75">
      <c r="AB6567" s="139"/>
    </row>
    <row r="6568" spans="28:28" ht="15.75">
      <c r="AB6568" s="139"/>
    </row>
    <row r="6569" spans="28:28" ht="15.75">
      <c r="AB6569" s="139"/>
    </row>
    <row r="6570" spans="28:28" ht="15.75">
      <c r="AB6570" s="139"/>
    </row>
    <row r="6571" spans="28:28" ht="15.75">
      <c r="AB6571" s="139"/>
    </row>
    <row r="6572" spans="28:28" ht="15.75">
      <c r="AB6572" s="139"/>
    </row>
    <row r="6573" spans="28:28" ht="15.75">
      <c r="AB6573" s="139"/>
    </row>
    <row r="6574" spans="28:28" ht="15.75">
      <c r="AB6574" s="139"/>
    </row>
    <row r="6575" spans="28:28" ht="15.75">
      <c r="AB6575" s="139"/>
    </row>
    <row r="6576" spans="28:28" ht="15.75">
      <c r="AB6576" s="139"/>
    </row>
    <row r="6577" spans="28:28" ht="15.75">
      <c r="AB6577" s="139"/>
    </row>
    <row r="6578" spans="28:28" ht="15.75">
      <c r="AB6578" s="139"/>
    </row>
    <row r="6579" spans="28:28" ht="15.75">
      <c r="AB6579" s="139"/>
    </row>
    <row r="6580" spans="28:28" ht="15.75">
      <c r="AB6580" s="139"/>
    </row>
    <row r="6581" spans="28:28" ht="15.75">
      <c r="AB6581" s="139"/>
    </row>
    <row r="6582" spans="28:28" ht="15.75">
      <c r="AB6582" s="139"/>
    </row>
    <row r="6583" spans="28:28" ht="15.75">
      <c r="AB6583" s="139"/>
    </row>
    <row r="6584" spans="28:28" ht="15.75">
      <c r="AB6584" s="139"/>
    </row>
    <row r="6585" spans="28:28" ht="15.75">
      <c r="AB6585" s="139"/>
    </row>
    <row r="6586" spans="28:28" ht="15.75">
      <c r="AB6586" s="139"/>
    </row>
    <row r="6587" spans="28:28" ht="15.75">
      <c r="AB6587" s="139"/>
    </row>
    <row r="6588" spans="28:28" ht="15.75">
      <c r="AB6588" s="139"/>
    </row>
    <row r="6589" spans="28:28" ht="15.75">
      <c r="AB6589" s="139"/>
    </row>
    <row r="6590" spans="28:28" ht="15.75">
      <c r="AB6590" s="139"/>
    </row>
    <row r="6591" spans="28:28" ht="15.75">
      <c r="AB6591" s="139"/>
    </row>
    <row r="6592" spans="28:28" ht="15.75">
      <c r="AB6592" s="139"/>
    </row>
    <row r="6593" spans="28:28" ht="15.75">
      <c r="AB6593" s="139"/>
    </row>
    <row r="6594" spans="28:28" ht="15.75">
      <c r="AB6594" s="139"/>
    </row>
    <row r="6595" spans="28:28" ht="15.75">
      <c r="AB6595" s="139"/>
    </row>
    <row r="6596" spans="28:28" ht="15.75">
      <c r="AB6596" s="139"/>
    </row>
    <row r="6597" spans="28:28" ht="15.75">
      <c r="AB6597" s="139"/>
    </row>
    <row r="6598" spans="28:28" ht="15.75">
      <c r="AB6598" s="139"/>
    </row>
    <row r="6599" spans="28:28" ht="15.75">
      <c r="AB6599" s="139"/>
    </row>
    <row r="6600" spans="28:28" ht="15.75">
      <c r="AB6600" s="139"/>
    </row>
    <row r="6601" spans="28:28" ht="15.75">
      <c r="AB6601" s="139"/>
    </row>
    <row r="6602" spans="28:28" ht="15.75">
      <c r="AB6602" s="139"/>
    </row>
    <row r="6603" spans="28:28" ht="15.75">
      <c r="AB6603" s="139"/>
    </row>
    <row r="6604" spans="28:28" ht="15.75">
      <c r="AB6604" s="139"/>
    </row>
    <row r="6605" spans="28:28" ht="15.75">
      <c r="AB6605" s="139"/>
    </row>
    <row r="6606" spans="28:28" ht="15.75">
      <c r="AB6606" s="139"/>
    </row>
    <row r="6607" spans="28:28" ht="15.75">
      <c r="AB6607" s="139"/>
    </row>
    <row r="6608" spans="28:28" ht="15.75">
      <c r="AB6608" s="139"/>
    </row>
    <row r="6609" spans="28:28" ht="15.75">
      <c r="AB6609" s="139"/>
    </row>
    <row r="6610" spans="28:28" ht="15.75">
      <c r="AB6610" s="139"/>
    </row>
    <row r="6611" spans="28:28" ht="15.75">
      <c r="AB6611" s="139"/>
    </row>
    <row r="6612" spans="28:28" ht="15.75">
      <c r="AB6612" s="139"/>
    </row>
    <row r="6613" spans="28:28" ht="15.75">
      <c r="AB6613" s="139"/>
    </row>
    <row r="6614" spans="28:28" ht="15.75">
      <c r="AB6614" s="139"/>
    </row>
    <row r="6615" spans="28:28" ht="15.75">
      <c r="AB6615" s="139"/>
    </row>
    <row r="6616" spans="28:28" ht="15.75">
      <c r="AB6616" s="139"/>
    </row>
    <row r="6617" spans="28:28" ht="15.75">
      <c r="AB6617" s="139"/>
    </row>
    <row r="6618" spans="28:28" ht="15.75">
      <c r="AB6618" s="139"/>
    </row>
    <row r="6619" spans="28:28" ht="15.75">
      <c r="AB6619" s="139"/>
    </row>
    <row r="6620" spans="28:28" ht="15.75">
      <c r="AB6620" s="139"/>
    </row>
    <row r="6621" spans="28:28" ht="15.75">
      <c r="AB6621" s="139"/>
    </row>
    <row r="6622" spans="28:28" ht="15.75">
      <c r="AB6622" s="139"/>
    </row>
    <row r="6623" spans="28:28" ht="15.75">
      <c r="AB6623" s="139"/>
    </row>
    <row r="6624" spans="28:28" ht="15.75">
      <c r="AB6624" s="139"/>
    </row>
    <row r="6625" spans="28:28" ht="15.75">
      <c r="AB6625" s="139"/>
    </row>
    <row r="6626" spans="28:28" ht="15.75">
      <c r="AB6626" s="139"/>
    </row>
    <row r="6627" spans="28:28" ht="15.75">
      <c r="AB6627" s="139"/>
    </row>
    <row r="6628" spans="28:28" ht="15.75">
      <c r="AB6628" s="139"/>
    </row>
    <row r="6629" spans="28:28" ht="15.75">
      <c r="AB6629" s="139"/>
    </row>
    <row r="6630" spans="28:28" ht="15.75">
      <c r="AB6630" s="139"/>
    </row>
    <row r="6631" spans="28:28" ht="15.75">
      <c r="AB6631" s="139"/>
    </row>
    <row r="6632" spans="28:28" ht="15.75">
      <c r="AB6632" s="139"/>
    </row>
    <row r="6633" spans="28:28" ht="15.75">
      <c r="AB6633" s="139"/>
    </row>
    <row r="6634" spans="28:28" ht="15.75">
      <c r="AB6634" s="139"/>
    </row>
    <row r="6635" spans="28:28" ht="15.75">
      <c r="AB6635" s="139"/>
    </row>
    <row r="6636" spans="28:28" ht="15.75">
      <c r="AB6636" s="139"/>
    </row>
    <row r="6637" spans="28:28" ht="15.75">
      <c r="AB6637" s="139"/>
    </row>
    <row r="6638" spans="28:28" ht="15.75">
      <c r="AB6638" s="139"/>
    </row>
    <row r="6639" spans="28:28" ht="15.75">
      <c r="AB6639" s="139"/>
    </row>
    <row r="6640" spans="28:28" ht="15.75">
      <c r="AB6640" s="139"/>
    </row>
    <row r="6641" spans="28:28" ht="15.75">
      <c r="AB6641" s="139"/>
    </row>
    <row r="6642" spans="28:28" ht="15.75">
      <c r="AB6642" s="139"/>
    </row>
    <row r="6643" spans="28:28" ht="15.75">
      <c r="AB6643" s="139"/>
    </row>
    <row r="6644" spans="28:28" ht="15.75">
      <c r="AB6644" s="139"/>
    </row>
    <row r="6645" spans="28:28" ht="15.75">
      <c r="AB6645" s="139"/>
    </row>
    <row r="6646" spans="28:28" ht="15.75">
      <c r="AB6646" s="139"/>
    </row>
    <row r="6647" spans="28:28" ht="15.75">
      <c r="AB6647" s="139"/>
    </row>
    <row r="6648" spans="28:28" ht="15.75">
      <c r="AB6648" s="139"/>
    </row>
    <row r="6649" spans="28:28" ht="15.75">
      <c r="AB6649" s="139"/>
    </row>
    <row r="6650" spans="28:28" ht="15.75">
      <c r="AB6650" s="139"/>
    </row>
    <row r="6651" spans="28:28" ht="15.75">
      <c r="AB6651" s="139"/>
    </row>
    <row r="6652" spans="28:28" ht="15.75">
      <c r="AB6652" s="139"/>
    </row>
    <row r="6653" spans="28:28" ht="15.75">
      <c r="AB6653" s="139"/>
    </row>
    <row r="6654" spans="28:28" ht="15.75">
      <c r="AB6654" s="139"/>
    </row>
    <row r="6655" spans="28:28" ht="15.75">
      <c r="AB6655" s="139"/>
    </row>
    <row r="6656" spans="28:28" ht="15.75">
      <c r="AB6656" s="139"/>
    </row>
    <row r="6657" spans="28:28" ht="15.75">
      <c r="AB6657" s="139"/>
    </row>
    <row r="6658" spans="28:28" ht="15.75">
      <c r="AB6658" s="139"/>
    </row>
    <row r="6659" spans="28:28" ht="15.75">
      <c r="AB6659" s="139"/>
    </row>
    <row r="6660" spans="28:28" ht="15.75">
      <c r="AB6660" s="139"/>
    </row>
    <row r="6661" spans="28:28" ht="15.75">
      <c r="AB6661" s="139"/>
    </row>
    <row r="6662" spans="28:28" ht="15.75">
      <c r="AB6662" s="139"/>
    </row>
    <row r="6663" spans="28:28" ht="15.75">
      <c r="AB6663" s="139"/>
    </row>
    <row r="6664" spans="28:28" ht="15.75">
      <c r="AB6664" s="139"/>
    </row>
    <row r="6665" spans="28:28" ht="15.75">
      <c r="AB6665" s="139"/>
    </row>
    <row r="6666" spans="28:28" ht="15.75">
      <c r="AB6666" s="139"/>
    </row>
    <row r="6667" spans="28:28" ht="15.75">
      <c r="AB6667" s="139"/>
    </row>
    <row r="6668" spans="28:28" ht="15.75">
      <c r="AB6668" s="139"/>
    </row>
    <row r="6669" spans="28:28" ht="15.75">
      <c r="AB6669" s="139"/>
    </row>
    <row r="6670" spans="28:28" ht="15.75">
      <c r="AB6670" s="139"/>
    </row>
    <row r="6671" spans="28:28" ht="15.75">
      <c r="AB6671" s="139"/>
    </row>
    <row r="6672" spans="28:28" ht="15.75">
      <c r="AB6672" s="139"/>
    </row>
    <row r="6673" spans="28:28" ht="15.75">
      <c r="AB6673" s="139"/>
    </row>
    <row r="6674" spans="28:28" ht="15.75">
      <c r="AB6674" s="139"/>
    </row>
    <row r="6675" spans="28:28" ht="15.75">
      <c r="AB6675" s="139"/>
    </row>
    <row r="6676" spans="28:28" ht="15.75">
      <c r="AB6676" s="139"/>
    </row>
    <row r="6677" spans="28:28" ht="15.75">
      <c r="AB6677" s="139"/>
    </row>
    <row r="6678" spans="28:28" ht="15.75">
      <c r="AB6678" s="139"/>
    </row>
    <row r="6679" spans="28:28" ht="15.75">
      <c r="AB6679" s="139"/>
    </row>
    <row r="6680" spans="28:28" ht="15.75">
      <c r="AB6680" s="139"/>
    </row>
    <row r="6681" spans="28:28" ht="15.75">
      <c r="AB6681" s="139"/>
    </row>
    <row r="6682" spans="28:28" ht="15.75">
      <c r="AB6682" s="139"/>
    </row>
    <row r="6683" spans="28:28" ht="15.75">
      <c r="AB6683" s="139"/>
    </row>
    <row r="6684" spans="28:28" ht="15.75">
      <c r="AB6684" s="139"/>
    </row>
    <row r="6685" spans="28:28" ht="15.75">
      <c r="AB6685" s="139"/>
    </row>
    <row r="6686" spans="28:28" ht="15.75">
      <c r="AB6686" s="139"/>
    </row>
    <row r="6687" spans="28:28" ht="15.75">
      <c r="AB6687" s="139"/>
    </row>
    <row r="6688" spans="28:28" ht="15.75">
      <c r="AB6688" s="139"/>
    </row>
    <row r="6689" spans="28:28" ht="15.75">
      <c r="AB6689" s="139"/>
    </row>
    <row r="6690" spans="28:28" ht="15.75">
      <c r="AB6690" s="139"/>
    </row>
    <row r="6691" spans="28:28" ht="15.75">
      <c r="AB6691" s="139"/>
    </row>
    <row r="6692" spans="28:28" ht="15.75">
      <c r="AB6692" s="139"/>
    </row>
    <row r="6693" spans="28:28" ht="15.75">
      <c r="AB6693" s="139"/>
    </row>
    <row r="6694" spans="28:28" ht="15.75">
      <c r="AB6694" s="139"/>
    </row>
    <row r="6695" spans="28:28" ht="15.75">
      <c r="AB6695" s="139"/>
    </row>
    <row r="6696" spans="28:28" ht="15.75">
      <c r="AB6696" s="139"/>
    </row>
    <row r="6697" spans="28:28" ht="15.75">
      <c r="AB6697" s="139"/>
    </row>
    <row r="6698" spans="28:28" ht="15.75">
      <c r="AB6698" s="139"/>
    </row>
    <row r="6699" spans="28:28" ht="15.75">
      <c r="AB6699" s="139"/>
    </row>
    <row r="6700" spans="28:28" ht="15.75">
      <c r="AB6700" s="139"/>
    </row>
    <row r="6701" spans="28:28" ht="15.75">
      <c r="AB6701" s="139"/>
    </row>
    <row r="6702" spans="28:28" ht="15.75">
      <c r="AB6702" s="139"/>
    </row>
    <row r="6703" spans="28:28" ht="15.75">
      <c r="AB6703" s="139"/>
    </row>
    <row r="6704" spans="28:28" ht="15.75">
      <c r="AB6704" s="139"/>
    </row>
    <row r="6705" spans="28:28" ht="15.75">
      <c r="AB6705" s="139"/>
    </row>
    <row r="6706" spans="28:28" ht="15.75">
      <c r="AB6706" s="139"/>
    </row>
    <row r="6707" spans="28:28" ht="15.75">
      <c r="AB6707" s="139"/>
    </row>
    <row r="6708" spans="28:28" ht="15.75">
      <c r="AB6708" s="139"/>
    </row>
    <row r="6709" spans="28:28" ht="15.75">
      <c r="AB6709" s="139"/>
    </row>
    <row r="6710" spans="28:28" ht="15.75">
      <c r="AB6710" s="139"/>
    </row>
    <row r="6711" spans="28:28" ht="15.75">
      <c r="AB6711" s="139"/>
    </row>
    <row r="6712" spans="28:28" ht="15.75">
      <c r="AB6712" s="139"/>
    </row>
    <row r="6713" spans="28:28" ht="15.75">
      <c r="AB6713" s="139"/>
    </row>
    <row r="6714" spans="28:28" ht="15.75">
      <c r="AB6714" s="139"/>
    </row>
    <row r="6715" spans="28:28" ht="15.75">
      <c r="AB6715" s="139"/>
    </row>
    <row r="6716" spans="28:28" ht="15.75">
      <c r="AB6716" s="139"/>
    </row>
    <row r="6717" spans="28:28" ht="15.75">
      <c r="AB6717" s="139"/>
    </row>
    <row r="6718" spans="28:28" ht="15.75">
      <c r="AB6718" s="139"/>
    </row>
    <row r="6719" spans="28:28" ht="15.75">
      <c r="AB6719" s="139"/>
    </row>
    <row r="6720" spans="28:28" ht="15.75">
      <c r="AB6720" s="139"/>
    </row>
    <row r="6721" spans="28:28" ht="15.75">
      <c r="AB6721" s="139"/>
    </row>
    <row r="6722" spans="28:28" ht="15.75">
      <c r="AB6722" s="139"/>
    </row>
    <row r="6723" spans="28:28" ht="15.75">
      <c r="AB6723" s="139"/>
    </row>
    <row r="6724" spans="28:28" ht="15.75">
      <c r="AB6724" s="139"/>
    </row>
    <row r="6725" spans="28:28" ht="15.75">
      <c r="AB6725" s="139"/>
    </row>
    <row r="6726" spans="28:28" ht="15.75">
      <c r="AB6726" s="139"/>
    </row>
    <row r="6727" spans="28:28" ht="15.75">
      <c r="AB6727" s="139"/>
    </row>
    <row r="6728" spans="28:28" ht="15.75">
      <c r="AB6728" s="139"/>
    </row>
    <row r="6729" spans="28:28" ht="15.75">
      <c r="AB6729" s="139"/>
    </row>
    <row r="6730" spans="28:28" ht="15.75">
      <c r="AB6730" s="139"/>
    </row>
    <row r="6731" spans="28:28" ht="15.75">
      <c r="AB6731" s="139"/>
    </row>
    <row r="6732" spans="28:28" ht="15.75">
      <c r="AB6732" s="139"/>
    </row>
    <row r="6733" spans="28:28" ht="15.75">
      <c r="AB6733" s="139"/>
    </row>
    <row r="6734" spans="28:28" ht="15.75">
      <c r="AB6734" s="139"/>
    </row>
    <row r="6735" spans="28:28" ht="15.75">
      <c r="AB6735" s="139"/>
    </row>
    <row r="6736" spans="28:28" ht="15.75">
      <c r="AB6736" s="139"/>
    </row>
    <row r="6737" spans="28:28" ht="15.75">
      <c r="AB6737" s="139"/>
    </row>
    <row r="6738" spans="28:28" ht="15.75">
      <c r="AB6738" s="139"/>
    </row>
    <row r="6739" spans="28:28" ht="15.75">
      <c r="AB6739" s="139"/>
    </row>
    <row r="6740" spans="28:28" ht="15.75">
      <c r="AB6740" s="139"/>
    </row>
    <row r="6741" spans="28:28" ht="15.75">
      <c r="AB6741" s="139"/>
    </row>
    <row r="6742" spans="28:28" ht="15.75">
      <c r="AB6742" s="139"/>
    </row>
    <row r="6743" spans="28:28" ht="15.75">
      <c r="AB6743" s="139"/>
    </row>
    <row r="6744" spans="28:28" ht="15.75">
      <c r="AB6744" s="139"/>
    </row>
    <row r="6745" spans="28:28" ht="15.75">
      <c r="AB6745" s="139"/>
    </row>
    <row r="6746" spans="28:28" ht="15.75">
      <c r="AB6746" s="139"/>
    </row>
    <row r="6747" spans="28:28" ht="15.75">
      <c r="AB6747" s="139"/>
    </row>
    <row r="6748" spans="28:28" ht="15.75">
      <c r="AB6748" s="139"/>
    </row>
    <row r="6749" spans="28:28" ht="15.75">
      <c r="AB6749" s="139"/>
    </row>
    <row r="6750" spans="28:28" ht="15.75">
      <c r="AB6750" s="139"/>
    </row>
    <row r="6751" spans="28:28" ht="15.75">
      <c r="AB6751" s="139"/>
    </row>
    <row r="6752" spans="28:28" ht="15.75">
      <c r="AB6752" s="139"/>
    </row>
    <row r="6753" spans="28:28" ht="15.75">
      <c r="AB6753" s="139"/>
    </row>
    <row r="6754" spans="28:28" ht="15.75">
      <c r="AB6754" s="139"/>
    </row>
    <row r="6755" spans="28:28" ht="15.75">
      <c r="AB6755" s="139"/>
    </row>
    <row r="6756" spans="28:28" ht="15.75">
      <c r="AB6756" s="139"/>
    </row>
    <row r="6757" spans="28:28" ht="15.75">
      <c r="AB6757" s="139"/>
    </row>
    <row r="6758" spans="28:28" ht="15.75">
      <c r="AB6758" s="139"/>
    </row>
    <row r="6759" spans="28:28" ht="15.75">
      <c r="AB6759" s="139"/>
    </row>
    <row r="6760" spans="28:28" ht="15.75">
      <c r="AB6760" s="139"/>
    </row>
    <row r="6761" spans="28:28" ht="15.75">
      <c r="AB6761" s="139"/>
    </row>
    <row r="6762" spans="28:28" ht="15.75">
      <c r="AB6762" s="139"/>
    </row>
    <row r="6763" spans="28:28" ht="15.75">
      <c r="AB6763" s="139"/>
    </row>
    <row r="6764" spans="28:28" ht="15.75">
      <c r="AB6764" s="139"/>
    </row>
    <row r="6765" spans="28:28" ht="15.75">
      <c r="AB6765" s="139"/>
    </row>
    <row r="6766" spans="28:28" ht="15.75">
      <c r="AB6766" s="139"/>
    </row>
    <row r="6767" spans="28:28" ht="15.75">
      <c r="AB6767" s="139"/>
    </row>
    <row r="6768" spans="28:28" ht="15.75">
      <c r="AB6768" s="139"/>
    </row>
    <row r="6769" spans="28:28" ht="15.75">
      <c r="AB6769" s="139"/>
    </row>
    <row r="6770" spans="28:28" ht="15.75">
      <c r="AB6770" s="139"/>
    </row>
    <row r="6771" spans="28:28" ht="15.75">
      <c r="AB6771" s="139"/>
    </row>
    <row r="6772" spans="28:28" ht="15.75">
      <c r="AB6772" s="139"/>
    </row>
    <row r="6773" spans="28:28" ht="15.75">
      <c r="AB6773" s="139"/>
    </row>
    <row r="6774" spans="28:28" ht="15.75">
      <c r="AB6774" s="139"/>
    </row>
    <row r="6775" spans="28:28" ht="15.75">
      <c r="AB6775" s="139"/>
    </row>
    <row r="6776" spans="28:28" ht="15.75">
      <c r="AB6776" s="139"/>
    </row>
    <row r="6777" spans="28:28" ht="15.75">
      <c r="AB6777" s="139"/>
    </row>
    <row r="6778" spans="28:28" ht="15.75">
      <c r="AB6778" s="139"/>
    </row>
    <row r="6779" spans="28:28" ht="15.75">
      <c r="AB6779" s="139"/>
    </row>
    <row r="6780" spans="28:28" ht="15.75">
      <c r="AB6780" s="139"/>
    </row>
    <row r="6781" spans="28:28" ht="15.75">
      <c r="AB6781" s="139"/>
    </row>
    <row r="6782" spans="28:28" ht="15.75">
      <c r="AB6782" s="139"/>
    </row>
    <row r="6783" spans="28:28" ht="15.75">
      <c r="AB6783" s="139"/>
    </row>
    <row r="6784" spans="28:28" ht="15.75">
      <c r="AB6784" s="139"/>
    </row>
    <row r="6785" spans="28:28" ht="15.75">
      <c r="AB6785" s="139"/>
    </row>
    <row r="6786" spans="28:28" ht="15.75">
      <c r="AB6786" s="139"/>
    </row>
    <row r="6787" spans="28:28" ht="15.75">
      <c r="AB6787" s="139"/>
    </row>
    <row r="6788" spans="28:28" ht="15.75">
      <c r="AB6788" s="139"/>
    </row>
    <row r="6789" spans="28:28" ht="15.75">
      <c r="AB6789" s="139"/>
    </row>
    <row r="6790" spans="28:28" ht="15.75">
      <c r="AB6790" s="139"/>
    </row>
    <row r="6791" spans="28:28" ht="15.75">
      <c r="AB6791" s="139"/>
    </row>
    <row r="6792" spans="28:28" ht="15.75">
      <c r="AB6792" s="139"/>
    </row>
    <row r="6793" spans="28:28" ht="15.75">
      <c r="AB6793" s="139"/>
    </row>
    <row r="6794" spans="28:28" ht="15.75">
      <c r="AB6794" s="139"/>
    </row>
    <row r="6795" spans="28:28" ht="15.75">
      <c r="AB6795" s="139"/>
    </row>
    <row r="6796" spans="28:28" ht="15.75">
      <c r="AB6796" s="139"/>
    </row>
    <row r="6797" spans="28:28" ht="15.75">
      <c r="AB6797" s="139"/>
    </row>
    <row r="6798" spans="28:28" ht="15.75">
      <c r="AB6798" s="139"/>
    </row>
    <row r="6799" spans="28:28" ht="15.75">
      <c r="AB6799" s="139"/>
    </row>
    <row r="6800" spans="28:28" ht="15.75">
      <c r="AB6800" s="139"/>
    </row>
    <row r="6801" spans="28:28" ht="15.75">
      <c r="AB6801" s="139"/>
    </row>
    <row r="6802" spans="28:28" ht="15.75">
      <c r="AB6802" s="139"/>
    </row>
    <row r="6803" spans="28:28" ht="15.75">
      <c r="AB6803" s="139"/>
    </row>
    <row r="6804" spans="28:28" ht="15.75">
      <c r="AB6804" s="139"/>
    </row>
    <row r="6805" spans="28:28" ht="15.75">
      <c r="AB6805" s="139"/>
    </row>
    <row r="6806" spans="28:28" ht="15.75">
      <c r="AB6806" s="139"/>
    </row>
    <row r="6807" spans="28:28" ht="15.75">
      <c r="AB6807" s="139"/>
    </row>
    <row r="6808" spans="28:28" ht="15.75">
      <c r="AB6808" s="139"/>
    </row>
    <row r="6809" spans="28:28" ht="15.75">
      <c r="AB6809" s="139"/>
    </row>
    <row r="6810" spans="28:28" ht="15.75">
      <c r="AB6810" s="139"/>
    </row>
    <row r="6811" spans="28:28" ht="15.75">
      <c r="AB6811" s="139"/>
    </row>
    <row r="6812" spans="28:28" ht="15.75">
      <c r="AB6812" s="139"/>
    </row>
    <row r="6813" spans="28:28" ht="15.75">
      <c r="AB6813" s="139"/>
    </row>
    <row r="6814" spans="28:28" ht="15.75">
      <c r="AB6814" s="139"/>
    </row>
    <row r="6815" spans="28:28" ht="15.75">
      <c r="AB6815" s="139"/>
    </row>
    <row r="6816" spans="28:28" ht="15.75">
      <c r="AB6816" s="139"/>
    </row>
    <row r="6817" spans="28:28" ht="15.75">
      <c r="AB6817" s="139"/>
    </row>
    <row r="6818" spans="28:28" ht="15.75">
      <c r="AB6818" s="139"/>
    </row>
    <row r="6819" spans="28:28" ht="15.75">
      <c r="AB6819" s="139"/>
    </row>
    <row r="6820" spans="28:28" ht="15.75">
      <c r="AB6820" s="139"/>
    </row>
    <row r="6821" spans="28:28" ht="15.75">
      <c r="AB6821" s="139"/>
    </row>
    <row r="6822" spans="28:28" ht="15.75">
      <c r="AB6822" s="139"/>
    </row>
    <row r="6823" spans="28:28" ht="15.75">
      <c r="AB6823" s="139"/>
    </row>
    <row r="6824" spans="28:28" ht="15.75">
      <c r="AB6824" s="139"/>
    </row>
    <row r="6825" spans="28:28" ht="15.75">
      <c r="AB6825" s="139"/>
    </row>
    <row r="6826" spans="28:28" ht="15.75">
      <c r="AB6826" s="139"/>
    </row>
    <row r="6827" spans="28:28" ht="15.75">
      <c r="AB6827" s="139"/>
    </row>
    <row r="6828" spans="28:28" ht="15.75">
      <c r="AB6828" s="139"/>
    </row>
    <row r="6829" spans="28:28" ht="15.75">
      <c r="AB6829" s="139"/>
    </row>
    <row r="6830" spans="28:28" ht="15.75">
      <c r="AB6830" s="139"/>
    </row>
    <row r="6831" spans="28:28" ht="15.75">
      <c r="AB6831" s="139"/>
    </row>
    <row r="6832" spans="28:28" ht="15.75">
      <c r="AB6832" s="139"/>
    </row>
    <row r="6833" spans="28:28" ht="15.75">
      <c r="AB6833" s="139"/>
    </row>
    <row r="6834" spans="28:28" ht="15.75">
      <c r="AB6834" s="139"/>
    </row>
    <row r="6835" spans="28:28" ht="15.75">
      <c r="AB6835" s="139"/>
    </row>
    <row r="6836" spans="28:28" ht="15.75">
      <c r="AB6836" s="139"/>
    </row>
    <row r="6837" spans="28:28" ht="15.75">
      <c r="AB6837" s="139"/>
    </row>
    <row r="6838" spans="28:28" ht="15.75">
      <c r="AB6838" s="139"/>
    </row>
    <row r="6839" spans="28:28" ht="15.75">
      <c r="AB6839" s="139"/>
    </row>
    <row r="6840" spans="28:28" ht="15.75">
      <c r="AB6840" s="139"/>
    </row>
    <row r="6841" spans="28:28" ht="15.75">
      <c r="AB6841" s="139"/>
    </row>
    <row r="6842" spans="28:28" ht="15.75">
      <c r="AB6842" s="139"/>
    </row>
    <row r="6843" spans="28:28" ht="15.75">
      <c r="AB6843" s="139"/>
    </row>
    <row r="6844" spans="28:28" ht="15.75">
      <c r="AB6844" s="139"/>
    </row>
    <row r="6845" spans="28:28" ht="15.75">
      <c r="AB6845" s="139"/>
    </row>
    <row r="6846" spans="28:28" ht="15.75">
      <c r="AB6846" s="139"/>
    </row>
    <row r="6847" spans="28:28" ht="15.75">
      <c r="AB6847" s="139"/>
    </row>
    <row r="6848" spans="28:28" ht="15.75">
      <c r="AB6848" s="139"/>
    </row>
    <row r="6849" spans="28:28" ht="15.75">
      <c r="AB6849" s="139"/>
    </row>
    <row r="6850" spans="28:28" ht="15.75">
      <c r="AB6850" s="139"/>
    </row>
    <row r="6851" spans="28:28" ht="15.75">
      <c r="AB6851" s="139"/>
    </row>
    <row r="6852" spans="28:28" ht="15.75">
      <c r="AB6852" s="139"/>
    </row>
    <row r="6853" spans="28:28" ht="15.75">
      <c r="AB6853" s="139"/>
    </row>
    <row r="6854" spans="28:28" ht="15.75">
      <c r="AB6854" s="139"/>
    </row>
    <row r="6855" spans="28:28" ht="15.75">
      <c r="AB6855" s="139"/>
    </row>
    <row r="6856" spans="28:28" ht="15.75">
      <c r="AB6856" s="139"/>
    </row>
    <row r="6857" spans="28:28" ht="15.75">
      <c r="AB6857" s="139"/>
    </row>
    <row r="6858" spans="28:28" ht="15.75">
      <c r="AB6858" s="139"/>
    </row>
    <row r="6859" spans="28:28" ht="15.75">
      <c r="AB6859" s="139"/>
    </row>
    <row r="6860" spans="28:28" ht="15.75">
      <c r="AB6860" s="139"/>
    </row>
    <row r="6861" spans="28:28" ht="15.75">
      <c r="AB6861" s="139"/>
    </row>
    <row r="6862" spans="28:28" ht="15.75">
      <c r="AB6862" s="139"/>
    </row>
    <row r="6863" spans="28:28" ht="15.75">
      <c r="AB6863" s="139"/>
    </row>
    <row r="6864" spans="28:28" ht="15.75">
      <c r="AB6864" s="139"/>
    </row>
    <row r="6865" spans="28:28" ht="15.75">
      <c r="AB6865" s="139"/>
    </row>
    <row r="6866" spans="28:28" ht="15.75">
      <c r="AB6866" s="139"/>
    </row>
    <row r="6867" spans="28:28" ht="15.75">
      <c r="AB6867" s="139"/>
    </row>
    <row r="6868" spans="28:28" ht="15.75">
      <c r="AB6868" s="139"/>
    </row>
    <row r="6869" spans="28:28" ht="15.75">
      <c r="AB6869" s="139"/>
    </row>
    <row r="6870" spans="28:28" ht="15.75">
      <c r="AB6870" s="139"/>
    </row>
    <row r="6871" spans="28:28" ht="15.75">
      <c r="AB6871" s="139"/>
    </row>
    <row r="6872" spans="28:28" ht="15.75">
      <c r="AB6872" s="139"/>
    </row>
    <row r="6873" spans="28:28" ht="15.75">
      <c r="AB6873" s="139"/>
    </row>
    <row r="6874" spans="28:28" ht="15.75">
      <c r="AB6874" s="139"/>
    </row>
    <row r="6875" spans="28:28" ht="15.75">
      <c r="AB6875" s="139"/>
    </row>
    <row r="6876" spans="28:28" ht="15.75">
      <c r="AB6876" s="139"/>
    </row>
    <row r="6877" spans="28:28" ht="15.75">
      <c r="AB6877" s="139"/>
    </row>
    <row r="6878" spans="28:28" ht="15.75">
      <c r="AB6878" s="139"/>
    </row>
    <row r="6879" spans="28:28" ht="15.75">
      <c r="AB6879" s="139"/>
    </row>
    <row r="6880" spans="28:28" ht="15.75">
      <c r="AB6880" s="139"/>
    </row>
    <row r="6881" spans="28:28" ht="15.75">
      <c r="AB6881" s="139"/>
    </row>
    <row r="6882" spans="28:28" ht="15.75">
      <c r="AB6882" s="139"/>
    </row>
    <row r="6883" spans="28:28" ht="15.75">
      <c r="AB6883" s="139"/>
    </row>
    <row r="6884" spans="28:28" ht="15.75">
      <c r="AB6884" s="139"/>
    </row>
    <row r="6885" spans="28:28" ht="15.75">
      <c r="AB6885" s="139"/>
    </row>
    <row r="6886" spans="28:28" ht="15.75">
      <c r="AB6886" s="139"/>
    </row>
    <row r="6887" spans="28:28" ht="15.75">
      <c r="AB6887" s="139"/>
    </row>
    <row r="6888" spans="28:28" ht="15.75">
      <c r="AB6888" s="139"/>
    </row>
    <row r="6889" spans="28:28" ht="15.75">
      <c r="AB6889" s="139"/>
    </row>
    <row r="6890" spans="28:28" ht="15.75">
      <c r="AB6890" s="139"/>
    </row>
    <row r="6891" spans="28:28" ht="15.75">
      <c r="AB6891" s="139"/>
    </row>
    <row r="6892" spans="28:28" ht="15.75">
      <c r="AB6892" s="139"/>
    </row>
    <row r="6893" spans="28:28" ht="15.75">
      <c r="AB6893" s="139"/>
    </row>
    <row r="6894" spans="28:28" ht="15.75">
      <c r="AB6894" s="139"/>
    </row>
    <row r="6895" spans="28:28" ht="15.75">
      <c r="AB6895" s="139"/>
    </row>
    <row r="6896" spans="28:28" ht="15.75">
      <c r="AB6896" s="139"/>
    </row>
    <row r="6897" spans="28:28" ht="15.75">
      <c r="AB6897" s="139"/>
    </row>
    <row r="6898" spans="28:28" ht="15.75">
      <c r="AB6898" s="139"/>
    </row>
    <row r="6899" spans="28:28" ht="15.75">
      <c r="AB6899" s="139"/>
    </row>
    <row r="6900" spans="28:28" ht="15.75">
      <c r="AB6900" s="139"/>
    </row>
    <row r="6901" spans="28:28" ht="15.75">
      <c r="AB6901" s="139"/>
    </row>
    <row r="6902" spans="28:28" ht="15.75">
      <c r="AB6902" s="139"/>
    </row>
    <row r="6903" spans="28:28" ht="15.75">
      <c r="AB6903" s="139"/>
    </row>
    <row r="6904" spans="28:28" ht="15.75">
      <c r="AB6904" s="139"/>
    </row>
    <row r="6905" spans="28:28" ht="15.75">
      <c r="AB6905" s="139"/>
    </row>
    <row r="6906" spans="28:28" ht="15.75">
      <c r="AB6906" s="139"/>
    </row>
    <row r="6907" spans="28:28" ht="15.75">
      <c r="AB6907" s="139"/>
    </row>
    <row r="6908" spans="28:28" ht="15.75">
      <c r="AB6908" s="139"/>
    </row>
    <row r="6909" spans="28:28" ht="15.75">
      <c r="AB6909" s="139"/>
    </row>
    <row r="6910" spans="28:28" ht="15.75">
      <c r="AB6910" s="139"/>
    </row>
    <row r="6911" spans="28:28" ht="15.75">
      <c r="AB6911" s="139"/>
    </row>
    <row r="6912" spans="28:28" ht="15.75">
      <c r="AB6912" s="139"/>
    </row>
    <row r="6913" spans="28:28" ht="15.75">
      <c r="AB6913" s="139"/>
    </row>
    <row r="6914" spans="28:28" ht="15.75">
      <c r="AB6914" s="139"/>
    </row>
    <row r="6915" spans="28:28" ht="15.75">
      <c r="AB6915" s="139"/>
    </row>
    <row r="6916" spans="28:28" ht="15.75">
      <c r="AB6916" s="139"/>
    </row>
    <row r="6917" spans="28:28" ht="15.75">
      <c r="AB6917" s="139"/>
    </row>
    <row r="6918" spans="28:28" ht="15.75">
      <c r="AB6918" s="139"/>
    </row>
    <row r="6919" spans="28:28" ht="15.75">
      <c r="AB6919" s="139"/>
    </row>
    <row r="6920" spans="28:28" ht="15.75">
      <c r="AB6920" s="139"/>
    </row>
    <row r="6921" spans="28:28" ht="15.75">
      <c r="AB6921" s="139"/>
    </row>
    <row r="6922" spans="28:28" ht="15.75">
      <c r="AB6922" s="139"/>
    </row>
    <row r="6923" spans="28:28" ht="15.75">
      <c r="AB6923" s="139"/>
    </row>
    <row r="6924" spans="28:28" ht="15.75">
      <c r="AB6924" s="139"/>
    </row>
    <row r="6925" spans="28:28" ht="15.75">
      <c r="AB6925" s="139"/>
    </row>
    <row r="6926" spans="28:28" ht="15.75">
      <c r="AB6926" s="139"/>
    </row>
    <row r="6927" spans="28:28" ht="15.75">
      <c r="AB6927" s="139"/>
    </row>
    <row r="6928" spans="28:28" ht="15.75">
      <c r="AB6928" s="139"/>
    </row>
    <row r="6929" spans="28:28" ht="15.75">
      <c r="AB6929" s="139"/>
    </row>
    <row r="6930" spans="28:28" ht="15.75">
      <c r="AB6930" s="139"/>
    </row>
    <row r="6931" spans="28:28" ht="15.75">
      <c r="AB6931" s="139"/>
    </row>
    <row r="6932" spans="28:28" ht="15.75">
      <c r="AB6932" s="139"/>
    </row>
    <row r="6933" spans="28:28" ht="15.75">
      <c r="AB6933" s="139"/>
    </row>
    <row r="6934" spans="28:28" ht="15.75">
      <c r="AB6934" s="139"/>
    </row>
    <row r="6935" spans="28:28" ht="15.75">
      <c r="AB6935" s="139"/>
    </row>
    <row r="6936" spans="28:28" ht="15.75">
      <c r="AB6936" s="139"/>
    </row>
    <row r="6937" spans="28:28" ht="15.75">
      <c r="AB6937" s="139"/>
    </row>
    <row r="6938" spans="28:28" ht="15.75">
      <c r="AB6938" s="139"/>
    </row>
    <row r="6939" spans="28:28" ht="15.75">
      <c r="AB6939" s="139"/>
    </row>
    <row r="6940" spans="28:28" ht="15.75">
      <c r="AB6940" s="139"/>
    </row>
    <row r="6941" spans="28:28" ht="15.75">
      <c r="AB6941" s="139"/>
    </row>
    <row r="6942" spans="28:28" ht="15.75">
      <c r="AB6942" s="139"/>
    </row>
    <row r="6943" spans="28:28" ht="15.75">
      <c r="AB6943" s="139"/>
    </row>
    <row r="6944" spans="28:28" ht="15.75">
      <c r="AB6944" s="139"/>
    </row>
    <row r="6945" spans="28:28" ht="15.75">
      <c r="AB6945" s="139"/>
    </row>
    <row r="6946" spans="28:28" ht="15.75">
      <c r="AB6946" s="139"/>
    </row>
    <row r="6947" spans="28:28" ht="15.75">
      <c r="AB6947" s="139"/>
    </row>
    <row r="6948" spans="28:28" ht="15.75">
      <c r="AB6948" s="139"/>
    </row>
    <row r="6949" spans="28:28" ht="15.75">
      <c r="AB6949" s="139"/>
    </row>
    <row r="6950" spans="28:28" ht="15.75">
      <c r="AB6950" s="139"/>
    </row>
    <row r="6951" spans="28:28" ht="15.75">
      <c r="AB6951" s="139"/>
    </row>
    <row r="6952" spans="28:28" ht="15.75">
      <c r="AB6952" s="139"/>
    </row>
    <row r="6953" spans="28:28" ht="15.75">
      <c r="AB6953" s="139"/>
    </row>
    <row r="6954" spans="28:28" ht="15.75">
      <c r="AB6954" s="139"/>
    </row>
    <row r="6955" spans="28:28" ht="15.75">
      <c r="AB6955" s="139"/>
    </row>
    <row r="6956" spans="28:28" ht="15.75">
      <c r="AB6956" s="139"/>
    </row>
    <row r="6957" spans="28:28" ht="15.75">
      <c r="AB6957" s="139"/>
    </row>
    <row r="6958" spans="28:28" ht="15.75">
      <c r="AB6958" s="139"/>
    </row>
    <row r="6959" spans="28:28" ht="15.75">
      <c r="AB6959" s="139"/>
    </row>
    <row r="6960" spans="28:28" ht="15.75">
      <c r="AB6960" s="139"/>
    </row>
    <row r="6961" spans="28:28" ht="15.75">
      <c r="AB6961" s="139"/>
    </row>
    <row r="6962" spans="28:28" ht="15.75">
      <c r="AB6962" s="139"/>
    </row>
    <row r="6963" spans="28:28" ht="15.75">
      <c r="AB6963" s="139"/>
    </row>
    <row r="6964" spans="28:28" ht="15.75">
      <c r="AB6964" s="139"/>
    </row>
    <row r="6965" spans="28:28" ht="15.75">
      <c r="AB6965" s="139"/>
    </row>
    <row r="6966" spans="28:28" ht="15.75">
      <c r="AB6966" s="139"/>
    </row>
    <row r="6967" spans="28:28" ht="15.75">
      <c r="AB6967" s="139"/>
    </row>
    <row r="6968" spans="28:28" ht="15.75">
      <c r="AB6968" s="139"/>
    </row>
    <row r="6969" spans="28:28" ht="15.75">
      <c r="AB6969" s="139"/>
    </row>
    <row r="6970" spans="28:28" ht="15.75">
      <c r="AB6970" s="139"/>
    </row>
    <row r="6971" spans="28:28" ht="15.75">
      <c r="AB6971" s="139"/>
    </row>
    <row r="6972" spans="28:28" ht="15.75">
      <c r="AB6972" s="139"/>
    </row>
    <row r="6973" spans="28:28" ht="15.75">
      <c r="AB6973" s="139"/>
    </row>
    <row r="6974" spans="28:28" ht="15.75">
      <c r="AB6974" s="139"/>
    </row>
    <row r="6975" spans="28:28" ht="15.75">
      <c r="AB6975" s="139"/>
    </row>
    <row r="6976" spans="28:28" ht="15.75">
      <c r="AB6976" s="139"/>
    </row>
    <row r="6977" spans="28:28" ht="15.75">
      <c r="AB6977" s="139"/>
    </row>
    <row r="6978" spans="28:28" ht="15.75">
      <c r="AB6978" s="139"/>
    </row>
    <row r="6979" spans="28:28" ht="15.75">
      <c r="AB6979" s="139"/>
    </row>
    <row r="6980" spans="28:28" ht="15.75">
      <c r="AB6980" s="139"/>
    </row>
    <row r="6981" spans="28:28" ht="15.75">
      <c r="AB6981" s="139"/>
    </row>
    <row r="6982" spans="28:28" ht="15.75">
      <c r="AB6982" s="139"/>
    </row>
    <row r="6983" spans="28:28" ht="15.75">
      <c r="AB6983" s="139"/>
    </row>
    <row r="6984" spans="28:28" ht="15.75">
      <c r="AB6984" s="139"/>
    </row>
    <row r="6985" spans="28:28" ht="15.75">
      <c r="AB6985" s="139"/>
    </row>
    <row r="6986" spans="28:28" ht="15.75">
      <c r="AB6986" s="139"/>
    </row>
    <row r="6987" spans="28:28" ht="15.75">
      <c r="AB6987" s="139"/>
    </row>
    <row r="6988" spans="28:28" ht="15.75">
      <c r="AB6988" s="139"/>
    </row>
    <row r="6989" spans="28:28" ht="15.75">
      <c r="AB6989" s="139"/>
    </row>
    <row r="6990" spans="28:28" ht="15.75">
      <c r="AB6990" s="139"/>
    </row>
    <row r="6991" spans="28:28" ht="15.75">
      <c r="AB6991" s="139"/>
    </row>
    <row r="6992" spans="28:28" ht="15.75">
      <c r="AB6992" s="139"/>
    </row>
    <row r="6993" spans="28:28" ht="15.75">
      <c r="AB6993" s="139"/>
    </row>
    <row r="6994" spans="28:28" ht="15.75">
      <c r="AB6994" s="139"/>
    </row>
    <row r="6995" spans="28:28" ht="15.75">
      <c r="AB6995" s="139"/>
    </row>
    <row r="6996" spans="28:28" ht="15.75">
      <c r="AB6996" s="139"/>
    </row>
    <row r="6997" spans="28:28" ht="15.75">
      <c r="AB6997" s="139"/>
    </row>
    <row r="6998" spans="28:28" ht="15.75">
      <c r="AB6998" s="139"/>
    </row>
    <row r="6999" spans="28:28" ht="15.75">
      <c r="AB6999" s="139"/>
    </row>
    <row r="7000" spans="28:28" ht="15.75">
      <c r="AB7000" s="139"/>
    </row>
    <row r="7001" spans="28:28" ht="15.75">
      <c r="AB7001" s="139"/>
    </row>
    <row r="7002" spans="28:28" ht="15.75">
      <c r="AB7002" s="139"/>
    </row>
    <row r="7003" spans="28:28" ht="15.75">
      <c r="AB7003" s="139"/>
    </row>
    <row r="7004" spans="28:28" ht="15.75">
      <c r="AB7004" s="139"/>
    </row>
    <row r="7005" spans="28:28" ht="15.75">
      <c r="AB7005" s="139"/>
    </row>
    <row r="7006" spans="28:28" ht="15.75">
      <c r="AB7006" s="139"/>
    </row>
    <row r="7007" spans="28:28" ht="15.75">
      <c r="AB7007" s="139"/>
    </row>
    <row r="7008" spans="28:28" ht="15.75">
      <c r="AB7008" s="139"/>
    </row>
    <row r="7009" spans="28:28" ht="15.75">
      <c r="AB7009" s="139"/>
    </row>
    <row r="7010" spans="28:28" ht="15.75">
      <c r="AB7010" s="139"/>
    </row>
    <row r="7011" spans="28:28" ht="15.75">
      <c r="AB7011" s="139"/>
    </row>
    <row r="7012" spans="28:28" ht="15.75">
      <c r="AB7012" s="139"/>
    </row>
    <row r="7013" spans="28:28" ht="15.75">
      <c r="AB7013" s="139"/>
    </row>
    <row r="7014" spans="28:28" ht="15.75">
      <c r="AB7014" s="139"/>
    </row>
    <row r="7015" spans="28:28" ht="15.75">
      <c r="AB7015" s="139"/>
    </row>
    <row r="7016" spans="28:28" ht="15.75">
      <c r="AB7016" s="139"/>
    </row>
    <row r="7017" spans="28:28" ht="15.75">
      <c r="AB7017" s="139"/>
    </row>
    <row r="7018" spans="28:28" ht="15.75">
      <c r="AB7018" s="139"/>
    </row>
    <row r="7019" spans="28:28" ht="15.75">
      <c r="AB7019" s="139"/>
    </row>
    <row r="7020" spans="28:28" ht="15.75">
      <c r="AB7020" s="139"/>
    </row>
    <row r="7021" spans="28:28" ht="15.75">
      <c r="AB7021" s="139"/>
    </row>
    <row r="7022" spans="28:28" ht="15.75">
      <c r="AB7022" s="139"/>
    </row>
    <row r="7023" spans="28:28" ht="15.75">
      <c r="AB7023" s="139"/>
    </row>
    <row r="7024" spans="28:28" ht="15.75">
      <c r="AB7024" s="139"/>
    </row>
    <row r="7025" spans="28:28" ht="15.75">
      <c r="AB7025" s="139"/>
    </row>
    <row r="7026" spans="28:28" ht="15.75">
      <c r="AB7026" s="139"/>
    </row>
    <row r="7027" spans="28:28" ht="15.75">
      <c r="AB7027" s="139"/>
    </row>
    <row r="7028" spans="28:28" ht="15.75">
      <c r="AB7028" s="139"/>
    </row>
    <row r="7029" spans="28:28" ht="15.75">
      <c r="AB7029" s="139"/>
    </row>
    <row r="7030" spans="28:28" ht="15.75">
      <c r="AB7030" s="139"/>
    </row>
    <row r="7031" spans="28:28" ht="15.75">
      <c r="AB7031" s="139"/>
    </row>
    <row r="7032" spans="28:28" ht="15.75">
      <c r="AB7032" s="139"/>
    </row>
    <row r="7033" spans="28:28" ht="15.75">
      <c r="AB7033" s="139"/>
    </row>
    <row r="7034" spans="28:28" ht="15.75">
      <c r="AB7034" s="139"/>
    </row>
    <row r="7035" spans="28:28" ht="15.75">
      <c r="AB7035" s="139"/>
    </row>
    <row r="7036" spans="28:28" ht="15.75">
      <c r="AB7036" s="139"/>
    </row>
    <row r="7037" spans="28:28" ht="15.75">
      <c r="AB7037" s="139"/>
    </row>
    <row r="7038" spans="28:28" ht="15.75">
      <c r="AB7038" s="139"/>
    </row>
    <row r="7039" spans="28:28" ht="15.75">
      <c r="AB7039" s="139"/>
    </row>
    <row r="7040" spans="28:28" ht="15.75">
      <c r="AB7040" s="139"/>
    </row>
    <row r="7041" spans="28:28" ht="15.75">
      <c r="AB7041" s="139"/>
    </row>
    <row r="7042" spans="28:28" ht="15.75">
      <c r="AB7042" s="139"/>
    </row>
    <row r="7043" spans="28:28" ht="15.75">
      <c r="AB7043" s="139"/>
    </row>
    <row r="7044" spans="28:28" ht="15.75">
      <c r="AB7044" s="139"/>
    </row>
    <row r="7045" spans="28:28" ht="15.75">
      <c r="AB7045" s="139"/>
    </row>
    <row r="7046" spans="28:28" ht="15.75">
      <c r="AB7046" s="139"/>
    </row>
    <row r="7047" spans="28:28" ht="15.75">
      <c r="AB7047" s="139"/>
    </row>
    <row r="7048" spans="28:28" ht="15.75">
      <c r="AB7048" s="139"/>
    </row>
    <row r="7049" spans="28:28" ht="15.75">
      <c r="AB7049" s="139"/>
    </row>
    <row r="7050" spans="28:28" ht="15.75">
      <c r="AB7050" s="139"/>
    </row>
    <row r="7051" spans="28:28" ht="15.75">
      <c r="AB7051" s="139"/>
    </row>
    <row r="7052" spans="28:28" ht="15.75">
      <c r="AB7052" s="139"/>
    </row>
    <row r="7053" spans="28:28" ht="15.75">
      <c r="AB7053" s="139"/>
    </row>
    <row r="7054" spans="28:28" ht="15.75">
      <c r="AB7054" s="139"/>
    </row>
    <row r="7055" spans="28:28" ht="15.75">
      <c r="AB7055" s="139"/>
    </row>
    <row r="7056" spans="28:28" ht="15.75">
      <c r="AB7056" s="139"/>
    </row>
    <row r="7057" spans="28:28" ht="15.75">
      <c r="AB7057" s="139"/>
    </row>
    <row r="7058" spans="28:28" ht="15.75">
      <c r="AB7058" s="139"/>
    </row>
    <row r="7059" spans="28:28" ht="15.75">
      <c r="AB7059" s="139"/>
    </row>
    <row r="7060" spans="28:28" ht="15.75">
      <c r="AB7060" s="139"/>
    </row>
    <row r="7061" spans="28:28" ht="15.75">
      <c r="AB7061" s="139"/>
    </row>
    <row r="7062" spans="28:28" ht="15.75">
      <c r="AB7062" s="139"/>
    </row>
    <row r="7063" spans="28:28" ht="15.75">
      <c r="AB7063" s="139"/>
    </row>
    <row r="7064" spans="28:28" ht="15.75">
      <c r="AB7064" s="139"/>
    </row>
    <row r="7065" spans="28:28" ht="15.75">
      <c r="AB7065" s="139"/>
    </row>
    <row r="7066" spans="28:28" ht="15.75">
      <c r="AB7066" s="139"/>
    </row>
    <row r="7067" spans="28:28" ht="15.75">
      <c r="AB7067" s="139"/>
    </row>
    <row r="7068" spans="28:28" ht="15.75">
      <c r="AB7068" s="139"/>
    </row>
    <row r="7069" spans="28:28" ht="15.75">
      <c r="AB7069" s="139"/>
    </row>
    <row r="7070" spans="28:28" ht="15.75">
      <c r="AB7070" s="139"/>
    </row>
    <row r="7071" spans="28:28" ht="15.75">
      <c r="AB7071" s="139"/>
    </row>
    <row r="7072" spans="28:28" ht="15.75">
      <c r="AB7072" s="139"/>
    </row>
    <row r="7073" spans="28:28" ht="15.75">
      <c r="AB7073" s="139"/>
    </row>
    <row r="7074" spans="28:28" ht="15.75">
      <c r="AB7074" s="139"/>
    </row>
    <row r="7075" spans="28:28" ht="15.75">
      <c r="AB7075" s="139"/>
    </row>
    <row r="7076" spans="28:28" ht="15.75">
      <c r="AB7076" s="139"/>
    </row>
    <row r="7077" spans="28:28" ht="15.75">
      <c r="AB7077" s="139"/>
    </row>
    <row r="7078" spans="28:28" ht="15.75">
      <c r="AB7078" s="139"/>
    </row>
    <row r="7079" spans="28:28" ht="15.75">
      <c r="AB7079" s="139"/>
    </row>
    <row r="7080" spans="28:28" ht="15.75">
      <c r="AB7080" s="139"/>
    </row>
    <row r="7081" spans="28:28" ht="15.75">
      <c r="AB7081" s="139"/>
    </row>
    <row r="7082" spans="28:28" ht="15.75">
      <c r="AB7082" s="139"/>
    </row>
    <row r="7083" spans="28:28" ht="15.75">
      <c r="AB7083" s="139"/>
    </row>
    <row r="7084" spans="28:28" ht="15.75">
      <c r="AB7084" s="139"/>
    </row>
    <row r="7085" spans="28:28" ht="15.75">
      <c r="AB7085" s="139"/>
    </row>
    <row r="7086" spans="28:28" ht="15.75">
      <c r="AB7086" s="139"/>
    </row>
    <row r="7087" spans="28:28" ht="15.75">
      <c r="AB7087" s="139"/>
    </row>
    <row r="7088" spans="28:28" ht="15.75">
      <c r="AB7088" s="139"/>
    </row>
    <row r="7089" spans="28:28" ht="15.75">
      <c r="AB7089" s="139"/>
    </row>
    <row r="7090" spans="28:28" ht="15.75">
      <c r="AB7090" s="139"/>
    </row>
    <row r="7091" spans="28:28" ht="15.75">
      <c r="AB7091" s="139"/>
    </row>
    <row r="7092" spans="28:28" ht="15.75">
      <c r="AB7092" s="139"/>
    </row>
    <row r="7093" spans="28:28" ht="15.75">
      <c r="AB7093" s="139"/>
    </row>
    <row r="7094" spans="28:28" ht="15.75">
      <c r="AB7094" s="139"/>
    </row>
    <row r="7095" spans="28:28" ht="15.75">
      <c r="AB7095" s="139"/>
    </row>
    <row r="7096" spans="28:28" ht="15.75">
      <c r="AB7096" s="139"/>
    </row>
    <row r="7097" spans="28:28" ht="15.75">
      <c r="AB7097" s="139"/>
    </row>
    <row r="7098" spans="28:28" ht="15.75">
      <c r="AB7098" s="139"/>
    </row>
    <row r="7099" spans="28:28" ht="15.75">
      <c r="AB7099" s="139"/>
    </row>
    <row r="7100" spans="28:28" ht="15.75">
      <c r="AB7100" s="139"/>
    </row>
    <row r="7101" spans="28:28" ht="15.75">
      <c r="AB7101" s="139"/>
    </row>
    <row r="7102" spans="28:28" ht="15.75">
      <c r="AB7102" s="139"/>
    </row>
    <row r="7103" spans="28:28" ht="15.75">
      <c r="AB7103" s="139"/>
    </row>
    <row r="7104" spans="28:28" ht="15.75">
      <c r="AB7104" s="139"/>
    </row>
    <row r="7105" spans="28:28" ht="15.75">
      <c r="AB7105" s="139"/>
    </row>
    <row r="7106" spans="28:28" ht="15.75">
      <c r="AB7106" s="139"/>
    </row>
    <row r="7107" spans="28:28" ht="15.75">
      <c r="AB7107" s="139"/>
    </row>
    <row r="7108" spans="28:28" ht="15.75">
      <c r="AB7108" s="139"/>
    </row>
    <row r="7109" spans="28:28" ht="15.75">
      <c r="AB7109" s="139"/>
    </row>
    <row r="7110" spans="28:28" ht="15.75">
      <c r="AB7110" s="139"/>
    </row>
    <row r="7111" spans="28:28" ht="15.75">
      <c r="AB7111" s="139"/>
    </row>
    <row r="7112" spans="28:28" ht="15.75">
      <c r="AB7112" s="139"/>
    </row>
    <row r="7113" spans="28:28" ht="15.75">
      <c r="AB7113" s="139"/>
    </row>
    <row r="7114" spans="28:28" ht="15.75">
      <c r="AB7114" s="139"/>
    </row>
    <row r="7115" spans="28:28" ht="15.75">
      <c r="AB7115" s="139"/>
    </row>
    <row r="7116" spans="28:28" ht="15.75">
      <c r="AB7116" s="139"/>
    </row>
    <row r="7117" spans="28:28" ht="15.75">
      <c r="AB7117" s="139"/>
    </row>
    <row r="7118" spans="28:28" ht="15.75">
      <c r="AB7118" s="139"/>
    </row>
    <row r="7119" spans="28:28" ht="15.75">
      <c r="AB7119" s="139"/>
    </row>
    <row r="7120" spans="28:28" ht="15.75">
      <c r="AB7120" s="139"/>
    </row>
    <row r="7121" spans="28:28" ht="15.75">
      <c r="AB7121" s="139"/>
    </row>
    <row r="7122" spans="28:28" ht="15.75">
      <c r="AB7122" s="139"/>
    </row>
    <row r="7123" spans="28:28" ht="15.75">
      <c r="AB7123" s="139"/>
    </row>
    <row r="7124" spans="28:28" ht="15.75">
      <c r="AB7124" s="139"/>
    </row>
    <row r="7125" spans="28:28" ht="15.75">
      <c r="AB7125" s="139"/>
    </row>
    <row r="7126" spans="28:28" ht="15.75">
      <c r="AB7126" s="139"/>
    </row>
    <row r="7127" spans="28:28" ht="15.75">
      <c r="AB7127" s="139"/>
    </row>
    <row r="7128" spans="28:28" ht="15.75">
      <c r="AB7128" s="139"/>
    </row>
    <row r="7129" spans="28:28" ht="15.75">
      <c r="AB7129" s="139"/>
    </row>
    <row r="7130" spans="28:28" ht="15.75">
      <c r="AB7130" s="139"/>
    </row>
    <row r="7131" spans="28:28" ht="15.75">
      <c r="AB7131" s="139"/>
    </row>
    <row r="7132" spans="28:28" ht="15.75">
      <c r="AB7132" s="139"/>
    </row>
    <row r="7133" spans="28:28" ht="15.75">
      <c r="AB7133" s="139"/>
    </row>
    <row r="7134" spans="28:28" ht="15.75">
      <c r="AB7134" s="139"/>
    </row>
    <row r="7135" spans="28:28" ht="15.75">
      <c r="AB7135" s="139"/>
    </row>
    <row r="7136" spans="28:28" ht="15.75">
      <c r="AB7136" s="139"/>
    </row>
    <row r="7137" spans="28:28" ht="15.75">
      <c r="AB7137" s="139"/>
    </row>
    <row r="7138" spans="28:28" ht="15.75">
      <c r="AB7138" s="139"/>
    </row>
    <row r="7139" spans="28:28" ht="15.75">
      <c r="AB7139" s="139"/>
    </row>
    <row r="7140" spans="28:28" ht="15.75">
      <c r="AB7140" s="139"/>
    </row>
    <row r="7141" spans="28:28" ht="15.75">
      <c r="AB7141" s="139"/>
    </row>
    <row r="7142" spans="28:28" ht="15.75">
      <c r="AB7142" s="139"/>
    </row>
    <row r="7143" spans="28:28" ht="15.75">
      <c r="AB7143" s="139"/>
    </row>
    <row r="7144" spans="28:28" ht="15.75">
      <c r="AB7144" s="139"/>
    </row>
    <row r="7145" spans="28:28" ht="15.75">
      <c r="AB7145" s="139"/>
    </row>
    <row r="7146" spans="28:28" ht="15.75">
      <c r="AB7146" s="139"/>
    </row>
    <row r="7147" spans="28:28" ht="15.75">
      <c r="AB7147" s="139"/>
    </row>
    <row r="7148" spans="28:28" ht="15.75">
      <c r="AB7148" s="139"/>
    </row>
    <row r="7149" spans="28:28" ht="15.75">
      <c r="AB7149" s="139"/>
    </row>
    <row r="7150" spans="28:28" ht="15.75">
      <c r="AB7150" s="139"/>
    </row>
    <row r="7151" spans="28:28" ht="15.75">
      <c r="AB7151" s="139"/>
    </row>
    <row r="7152" spans="28:28" ht="15.75">
      <c r="AB7152" s="139"/>
    </row>
    <row r="7153" spans="28:28" ht="15.75">
      <c r="AB7153" s="139"/>
    </row>
    <row r="7154" spans="28:28" ht="15.75">
      <c r="AB7154" s="139"/>
    </row>
    <row r="7155" spans="28:28" ht="15.75">
      <c r="AB7155" s="139"/>
    </row>
    <row r="7156" spans="28:28" ht="15.75">
      <c r="AB7156" s="139"/>
    </row>
    <row r="7157" spans="28:28" ht="15.75">
      <c r="AB7157" s="139"/>
    </row>
    <row r="7158" spans="28:28" ht="15.75">
      <c r="AB7158" s="139"/>
    </row>
    <row r="7159" spans="28:28" ht="15.75">
      <c r="AB7159" s="139"/>
    </row>
    <row r="7160" spans="28:28" ht="15.75">
      <c r="AB7160" s="139"/>
    </row>
    <row r="7161" spans="28:28" ht="15.75">
      <c r="AB7161" s="139"/>
    </row>
    <row r="7162" spans="28:28" ht="15.75">
      <c r="AB7162" s="139"/>
    </row>
    <row r="7163" spans="28:28" ht="15.75">
      <c r="AB7163" s="139"/>
    </row>
    <row r="7164" spans="28:28" ht="15.75">
      <c r="AB7164" s="139"/>
    </row>
    <row r="7165" spans="28:28" ht="15.75">
      <c r="AB7165" s="139"/>
    </row>
    <row r="7166" spans="28:28" ht="15.75">
      <c r="AB7166" s="139"/>
    </row>
    <row r="7167" spans="28:28" ht="15.75">
      <c r="AB7167" s="139"/>
    </row>
    <row r="7168" spans="28:28" ht="15.75">
      <c r="AB7168" s="139"/>
    </row>
    <row r="7169" spans="28:28" ht="15.75">
      <c r="AB7169" s="139"/>
    </row>
    <row r="7170" spans="28:28" ht="15.75">
      <c r="AB7170" s="139"/>
    </row>
    <row r="7171" spans="28:28" ht="15.75">
      <c r="AB7171" s="139"/>
    </row>
    <row r="7172" spans="28:28" ht="15.75">
      <c r="AB7172" s="139"/>
    </row>
    <row r="7173" spans="28:28" ht="15.75">
      <c r="AB7173" s="139"/>
    </row>
    <row r="7174" spans="28:28" ht="15.75">
      <c r="AB7174" s="139"/>
    </row>
    <row r="7175" spans="28:28" ht="15.75">
      <c r="AB7175" s="139"/>
    </row>
    <row r="7176" spans="28:28" ht="15.75">
      <c r="AB7176" s="139"/>
    </row>
    <row r="7177" spans="28:28" ht="15.75">
      <c r="AB7177" s="139"/>
    </row>
    <row r="7178" spans="28:28" ht="15.75">
      <c r="AB7178" s="139"/>
    </row>
    <row r="7179" spans="28:28" ht="15.75">
      <c r="AB7179" s="139"/>
    </row>
    <row r="7180" spans="28:28" ht="15.75">
      <c r="AB7180" s="139"/>
    </row>
    <row r="7181" spans="28:28" ht="15.75">
      <c r="AB7181" s="139"/>
    </row>
    <row r="7182" spans="28:28" ht="15.75">
      <c r="AB7182" s="139"/>
    </row>
    <row r="7183" spans="28:28" ht="15.75">
      <c r="AB7183" s="139"/>
    </row>
    <row r="7184" spans="28:28" ht="15.75">
      <c r="AB7184" s="139"/>
    </row>
    <row r="7185" spans="28:28" ht="15.75">
      <c r="AB7185" s="139"/>
    </row>
    <row r="7186" spans="28:28" ht="15.75">
      <c r="AB7186" s="139"/>
    </row>
    <row r="7187" spans="28:28" ht="15.75">
      <c r="AB7187" s="139"/>
    </row>
    <row r="7188" spans="28:28" ht="15.75">
      <c r="AB7188" s="139"/>
    </row>
    <row r="7189" spans="28:28" ht="15.75">
      <c r="AB7189" s="139"/>
    </row>
    <row r="7190" spans="28:28" ht="15.75">
      <c r="AB7190" s="139"/>
    </row>
    <row r="7191" spans="28:28" ht="15.75">
      <c r="AB7191" s="139"/>
    </row>
    <row r="7192" spans="28:28" ht="15.75">
      <c r="AB7192" s="139"/>
    </row>
    <row r="7193" spans="28:28" ht="15.75">
      <c r="AB7193" s="139"/>
    </row>
    <row r="7194" spans="28:28" ht="15.75">
      <c r="AB7194" s="139"/>
    </row>
    <row r="7195" spans="28:28" ht="15.75">
      <c r="AB7195" s="139"/>
    </row>
    <row r="7196" spans="28:28" ht="15.75">
      <c r="AB7196" s="139"/>
    </row>
    <row r="7197" spans="28:28" ht="15.75">
      <c r="AB7197" s="139"/>
    </row>
    <row r="7198" spans="28:28" ht="15.75">
      <c r="AB7198" s="139"/>
    </row>
    <row r="7199" spans="28:28" ht="15.75">
      <c r="AB7199" s="139"/>
    </row>
    <row r="7200" spans="28:28" ht="15.75">
      <c r="AB7200" s="139"/>
    </row>
    <row r="7201" spans="28:28" ht="15.75">
      <c r="AB7201" s="139"/>
    </row>
    <row r="7202" spans="28:28" ht="15.75">
      <c r="AB7202" s="139"/>
    </row>
    <row r="7203" spans="28:28" ht="15.75">
      <c r="AB7203" s="139"/>
    </row>
    <row r="7204" spans="28:28" ht="15.75">
      <c r="AB7204" s="139"/>
    </row>
    <row r="7205" spans="28:28" ht="15.75">
      <c r="AB7205" s="139"/>
    </row>
    <row r="7206" spans="28:28" ht="15.75">
      <c r="AB7206" s="139"/>
    </row>
    <row r="7207" spans="28:28" ht="15.75">
      <c r="AB7207" s="139"/>
    </row>
    <row r="7208" spans="28:28" ht="15.75">
      <c r="AB7208" s="139"/>
    </row>
    <row r="7209" spans="28:28" ht="15.75">
      <c r="AB7209" s="139"/>
    </row>
    <row r="7210" spans="28:28" ht="15.75">
      <c r="AB7210" s="139"/>
    </row>
    <row r="7211" spans="28:28" ht="15.75">
      <c r="AB7211" s="139"/>
    </row>
    <row r="7212" spans="28:28" ht="15.75">
      <c r="AB7212" s="139"/>
    </row>
    <row r="7213" spans="28:28" ht="15.75">
      <c r="AB7213" s="139"/>
    </row>
    <row r="7214" spans="28:28" ht="15.75">
      <c r="AB7214" s="139"/>
    </row>
    <row r="7215" spans="28:28" ht="15.75">
      <c r="AB7215" s="139"/>
    </row>
    <row r="7216" spans="28:28" ht="15.75">
      <c r="AB7216" s="139"/>
    </row>
    <row r="7217" spans="28:28" ht="15.75">
      <c r="AB7217" s="139"/>
    </row>
    <row r="7218" spans="28:28" ht="15.75">
      <c r="AB7218" s="139"/>
    </row>
    <row r="7219" spans="28:28" ht="15.75">
      <c r="AB7219" s="139"/>
    </row>
    <row r="7220" spans="28:28" ht="15.75">
      <c r="AB7220" s="139"/>
    </row>
    <row r="7221" spans="28:28" ht="15.75">
      <c r="AB7221" s="139"/>
    </row>
    <row r="7222" spans="28:28" ht="15.75">
      <c r="AB7222" s="139"/>
    </row>
    <row r="7223" spans="28:28" ht="15.75">
      <c r="AB7223" s="139"/>
    </row>
    <row r="7224" spans="28:28" ht="15.75">
      <c r="AB7224" s="139"/>
    </row>
    <row r="7225" spans="28:28" ht="15.75">
      <c r="AB7225" s="139"/>
    </row>
    <row r="7226" spans="28:28" ht="15.75">
      <c r="AB7226" s="139"/>
    </row>
    <row r="7227" spans="28:28" ht="15.75">
      <c r="AB7227" s="139"/>
    </row>
    <row r="7228" spans="28:28" ht="15.75">
      <c r="AB7228" s="139"/>
    </row>
    <row r="7229" spans="28:28" ht="15.75">
      <c r="AB7229" s="139"/>
    </row>
    <row r="7230" spans="28:28" ht="15.75">
      <c r="AB7230" s="139"/>
    </row>
    <row r="7231" spans="28:28" ht="15.75">
      <c r="AB7231" s="139"/>
    </row>
    <row r="7232" spans="28:28" ht="15.75">
      <c r="AB7232" s="139"/>
    </row>
    <row r="7233" spans="28:28" ht="15.75">
      <c r="AB7233" s="139"/>
    </row>
    <row r="7234" spans="28:28" ht="15.75">
      <c r="AB7234" s="139"/>
    </row>
    <row r="7235" spans="28:28" ht="15.75">
      <c r="AB7235" s="139"/>
    </row>
    <row r="7236" spans="28:28" ht="15.75">
      <c r="AB7236" s="139"/>
    </row>
    <row r="7237" spans="28:28" ht="15.75">
      <c r="AB7237" s="139"/>
    </row>
    <row r="7238" spans="28:28" ht="15.75">
      <c r="AB7238" s="139"/>
    </row>
    <row r="7239" spans="28:28" ht="15.75">
      <c r="AB7239" s="139"/>
    </row>
    <row r="7240" spans="28:28" ht="15.75">
      <c r="AB7240" s="139"/>
    </row>
    <row r="7241" spans="28:28" ht="15.75">
      <c r="AB7241" s="139"/>
    </row>
    <row r="7242" spans="28:28" ht="15.75">
      <c r="AB7242" s="139"/>
    </row>
    <row r="7243" spans="28:28" ht="15.75">
      <c r="AB7243" s="139"/>
    </row>
    <row r="7244" spans="28:28" ht="15.75">
      <c r="AB7244" s="139"/>
    </row>
    <row r="7245" spans="28:28" ht="15.75">
      <c r="AB7245" s="139"/>
    </row>
    <row r="7246" spans="28:28" ht="15.75">
      <c r="AB7246" s="139"/>
    </row>
    <row r="7247" spans="28:28" ht="15.75">
      <c r="AB7247" s="139"/>
    </row>
    <row r="7248" spans="28:28" ht="15.75">
      <c r="AB7248" s="139"/>
    </row>
    <row r="7249" spans="28:28" ht="15.75">
      <c r="AB7249" s="139"/>
    </row>
    <row r="7250" spans="28:28" ht="15.75">
      <c r="AB7250" s="139"/>
    </row>
    <row r="7251" spans="28:28" ht="15.75">
      <c r="AB7251" s="139"/>
    </row>
    <row r="7252" spans="28:28" ht="15.75">
      <c r="AB7252" s="139"/>
    </row>
    <row r="7253" spans="28:28" ht="15.75">
      <c r="AB7253" s="139"/>
    </row>
    <row r="7254" spans="28:28" ht="15.75">
      <c r="AB7254" s="139"/>
    </row>
    <row r="7255" spans="28:28" ht="15.75">
      <c r="AB7255" s="139"/>
    </row>
    <row r="7256" spans="28:28" ht="15.75">
      <c r="AB7256" s="139"/>
    </row>
    <row r="7257" spans="28:28" ht="15.75">
      <c r="AB7257" s="139"/>
    </row>
    <row r="7258" spans="28:28" ht="15.75">
      <c r="AB7258" s="139"/>
    </row>
    <row r="7259" spans="28:28" ht="15.75">
      <c r="AB7259" s="139"/>
    </row>
    <row r="7260" spans="28:28" ht="15.75">
      <c r="AB7260" s="139"/>
    </row>
    <row r="7261" spans="28:28" ht="15.75">
      <c r="AB7261" s="139"/>
    </row>
    <row r="7262" spans="28:28" ht="15.75">
      <c r="AB7262" s="139"/>
    </row>
    <row r="7263" spans="28:28" ht="15.75">
      <c r="AB7263" s="139"/>
    </row>
    <row r="7264" spans="28:28" ht="15.75">
      <c r="AB7264" s="139"/>
    </row>
    <row r="7265" spans="28:28" ht="15.75">
      <c r="AB7265" s="139"/>
    </row>
    <row r="7266" spans="28:28" ht="15.75">
      <c r="AB7266" s="139"/>
    </row>
    <row r="7267" spans="28:28" ht="15.75">
      <c r="AB7267" s="139"/>
    </row>
    <row r="7268" spans="28:28" ht="15.75">
      <c r="AB7268" s="139"/>
    </row>
    <row r="7269" spans="28:28" ht="15.75">
      <c r="AB7269" s="139"/>
    </row>
    <row r="7270" spans="28:28" ht="15.75">
      <c r="AB7270" s="139"/>
    </row>
    <row r="7271" spans="28:28" ht="15.75">
      <c r="AB7271" s="139"/>
    </row>
    <row r="7272" spans="28:28" ht="15.75">
      <c r="AB7272" s="139"/>
    </row>
    <row r="7273" spans="28:28" ht="15.75">
      <c r="AB7273" s="139"/>
    </row>
    <row r="7274" spans="28:28" ht="15.75">
      <c r="AB7274" s="139"/>
    </row>
    <row r="7275" spans="28:28" ht="15.75">
      <c r="AB7275" s="139"/>
    </row>
    <row r="7276" spans="28:28" ht="15.75">
      <c r="AB7276" s="139"/>
    </row>
    <row r="7277" spans="28:28" ht="15.75">
      <c r="AB7277" s="139"/>
    </row>
    <row r="7278" spans="28:28" ht="15.75">
      <c r="AB7278" s="139"/>
    </row>
    <row r="7279" spans="28:28" ht="15.75">
      <c r="AB7279" s="139"/>
    </row>
    <row r="7280" spans="28:28" ht="15.75">
      <c r="AB7280" s="139"/>
    </row>
    <row r="7281" spans="28:28" ht="15.75">
      <c r="AB7281" s="139"/>
    </row>
    <row r="7282" spans="28:28" ht="15.75">
      <c r="AB7282" s="139"/>
    </row>
    <row r="7283" spans="28:28" ht="15.75">
      <c r="AB7283" s="139"/>
    </row>
    <row r="7284" spans="28:28" ht="15.75">
      <c r="AB7284" s="139"/>
    </row>
    <row r="7285" spans="28:28" ht="15.75">
      <c r="AB7285" s="139"/>
    </row>
    <row r="7286" spans="28:28" ht="15.75">
      <c r="AB7286" s="139"/>
    </row>
    <row r="7287" spans="28:28" ht="15.75">
      <c r="AB7287" s="139"/>
    </row>
    <row r="7288" spans="28:28" ht="15.75">
      <c r="AB7288" s="139"/>
    </row>
    <row r="7289" spans="28:28" ht="15.75">
      <c r="AB7289" s="139"/>
    </row>
    <row r="7290" spans="28:28" ht="15.75">
      <c r="AB7290" s="139"/>
    </row>
    <row r="7291" spans="28:28" ht="15.75">
      <c r="AB7291" s="139"/>
    </row>
    <row r="7292" spans="28:28" ht="15.75">
      <c r="AB7292" s="139"/>
    </row>
    <row r="7293" spans="28:28" ht="15.75">
      <c r="AB7293" s="139"/>
    </row>
    <row r="7294" spans="28:28" ht="15.75">
      <c r="AB7294" s="139"/>
    </row>
    <row r="7295" spans="28:28" ht="15.75">
      <c r="AB7295" s="139"/>
    </row>
    <row r="7296" spans="28:28" ht="15.75">
      <c r="AB7296" s="139"/>
    </row>
    <row r="7297" spans="28:28" ht="15.75">
      <c r="AB7297" s="139"/>
    </row>
    <row r="7298" spans="28:28" ht="15.75">
      <c r="AB7298" s="139"/>
    </row>
    <row r="7299" spans="28:28" ht="15.75">
      <c r="AB7299" s="139"/>
    </row>
    <row r="7300" spans="28:28" ht="15.75">
      <c r="AB7300" s="139"/>
    </row>
    <row r="7301" spans="28:28" ht="15.75">
      <c r="AB7301" s="139"/>
    </row>
    <row r="7302" spans="28:28" ht="15.75">
      <c r="AB7302" s="139"/>
    </row>
    <row r="7303" spans="28:28" ht="15.75">
      <c r="AB7303" s="139"/>
    </row>
    <row r="7304" spans="28:28" ht="15.75">
      <c r="AB7304" s="139"/>
    </row>
    <row r="7305" spans="28:28" ht="15.75">
      <c r="AB7305" s="139"/>
    </row>
    <row r="7306" spans="28:28" ht="15.75">
      <c r="AB7306" s="139"/>
    </row>
    <row r="7307" spans="28:28" ht="15.75">
      <c r="AB7307" s="139"/>
    </row>
    <row r="7308" spans="28:28" ht="15.75">
      <c r="AB7308" s="139"/>
    </row>
    <row r="7309" spans="28:28" ht="15.75">
      <c r="AB7309" s="139"/>
    </row>
    <row r="7310" spans="28:28" ht="15.75">
      <c r="AB7310" s="139"/>
    </row>
    <row r="7311" spans="28:28" ht="15.75">
      <c r="AB7311" s="139"/>
    </row>
    <row r="7312" spans="28:28" ht="15.75">
      <c r="AB7312" s="139"/>
    </row>
    <row r="7313" spans="28:28" ht="15.75">
      <c r="AB7313" s="139"/>
    </row>
    <row r="7314" spans="28:28" ht="15.75">
      <c r="AB7314" s="139"/>
    </row>
    <row r="7315" spans="28:28" ht="15.75">
      <c r="AB7315" s="139"/>
    </row>
    <row r="7316" spans="28:28" ht="15.75">
      <c r="AB7316" s="139"/>
    </row>
    <row r="7317" spans="28:28" ht="15.75">
      <c r="AB7317" s="139"/>
    </row>
    <row r="7318" spans="28:28" ht="15.75">
      <c r="AB7318" s="139"/>
    </row>
    <row r="7319" spans="28:28" ht="15.75">
      <c r="AB7319" s="139"/>
    </row>
    <row r="7320" spans="28:28" ht="15.75">
      <c r="AB7320" s="139"/>
    </row>
    <row r="7321" spans="28:28" ht="15.75">
      <c r="AB7321" s="139"/>
    </row>
    <row r="7322" spans="28:28" ht="15.75">
      <c r="AB7322" s="139"/>
    </row>
    <row r="7323" spans="28:28" ht="15.75">
      <c r="AB7323" s="139"/>
    </row>
    <row r="7324" spans="28:28" ht="15.75">
      <c r="AB7324" s="139"/>
    </row>
    <row r="7325" spans="28:28" ht="15.75">
      <c r="AB7325" s="139"/>
    </row>
    <row r="7326" spans="28:28" ht="15.75">
      <c r="AB7326" s="139"/>
    </row>
    <row r="7327" spans="28:28" ht="15.75">
      <c r="AB7327" s="139"/>
    </row>
    <row r="7328" spans="28:28" ht="15.75">
      <c r="AB7328" s="139"/>
    </row>
    <row r="7329" spans="28:28" ht="15.75">
      <c r="AB7329" s="139"/>
    </row>
    <row r="7330" spans="28:28" ht="15.75">
      <c r="AB7330" s="139"/>
    </row>
    <row r="7331" spans="28:28" ht="15.75">
      <c r="AB7331" s="139"/>
    </row>
    <row r="7332" spans="28:28" ht="15.75">
      <c r="AB7332" s="139"/>
    </row>
    <row r="7333" spans="28:28" ht="15.75">
      <c r="AB7333" s="139"/>
    </row>
    <row r="7334" spans="28:28" ht="15.75">
      <c r="AB7334" s="139"/>
    </row>
    <row r="7335" spans="28:28" ht="15.75">
      <c r="AB7335" s="139"/>
    </row>
    <row r="7336" spans="28:28" ht="15.75">
      <c r="AB7336" s="139"/>
    </row>
    <row r="7337" spans="28:28" ht="15.75">
      <c r="AB7337" s="139"/>
    </row>
    <row r="7338" spans="28:28" ht="15.75">
      <c r="AB7338" s="139"/>
    </row>
    <row r="7339" spans="28:28" ht="15.75">
      <c r="AB7339" s="139"/>
    </row>
    <row r="7340" spans="28:28" ht="15.75">
      <c r="AB7340" s="139"/>
    </row>
    <row r="7341" spans="28:28" ht="15.75">
      <c r="AB7341" s="139"/>
    </row>
    <row r="7342" spans="28:28" ht="15.75">
      <c r="AB7342" s="139"/>
    </row>
    <row r="7343" spans="28:28" ht="15.75">
      <c r="AB7343" s="139"/>
    </row>
    <row r="7344" spans="28:28" ht="15.75">
      <c r="AB7344" s="139"/>
    </row>
    <row r="7345" spans="28:28" ht="15.75">
      <c r="AB7345" s="139"/>
    </row>
    <row r="7346" spans="28:28" ht="15.75">
      <c r="AB7346" s="139"/>
    </row>
    <row r="7347" spans="28:28" ht="15.75">
      <c r="AB7347" s="139"/>
    </row>
    <row r="7348" spans="28:28" ht="15.75">
      <c r="AB7348" s="139"/>
    </row>
    <row r="7349" spans="28:28" ht="15.75">
      <c r="AB7349" s="139"/>
    </row>
    <row r="7350" spans="28:28" ht="15.75">
      <c r="AB7350" s="139"/>
    </row>
    <row r="7351" spans="28:28" ht="15.75">
      <c r="AB7351" s="139"/>
    </row>
    <row r="7352" spans="28:28" ht="15.75">
      <c r="AB7352" s="139"/>
    </row>
    <row r="7353" spans="28:28" ht="15.75">
      <c r="AB7353" s="139"/>
    </row>
    <row r="7354" spans="28:28" ht="15.75">
      <c r="AB7354" s="139"/>
    </row>
    <row r="7355" spans="28:28" ht="15.75">
      <c r="AB7355" s="139"/>
    </row>
    <row r="7356" spans="28:28" ht="15.75">
      <c r="AB7356" s="139"/>
    </row>
    <row r="7357" spans="28:28" ht="15.75">
      <c r="AB7357" s="139"/>
    </row>
    <row r="7358" spans="28:28" ht="15.75">
      <c r="AB7358" s="139"/>
    </row>
    <row r="7359" spans="28:28" ht="15.75">
      <c r="AB7359" s="139"/>
    </row>
    <row r="7360" spans="28:28" ht="15.75">
      <c r="AB7360" s="139"/>
    </row>
    <row r="7361" spans="28:28" ht="15.75">
      <c r="AB7361" s="139"/>
    </row>
    <row r="7362" spans="28:28" ht="15.75">
      <c r="AB7362" s="139"/>
    </row>
    <row r="7363" spans="28:28" ht="15.75">
      <c r="AB7363" s="139"/>
    </row>
    <row r="7364" spans="28:28" ht="15.75">
      <c r="AB7364" s="139"/>
    </row>
    <row r="7365" spans="28:28" ht="15.75">
      <c r="AB7365" s="139"/>
    </row>
    <row r="7366" spans="28:28" ht="15.75">
      <c r="AB7366" s="139"/>
    </row>
    <row r="7367" spans="28:28" ht="15.75">
      <c r="AB7367" s="139"/>
    </row>
    <row r="7368" spans="28:28" ht="15.75">
      <c r="AB7368" s="139"/>
    </row>
    <row r="7369" spans="28:28" ht="15.75">
      <c r="AB7369" s="139"/>
    </row>
    <row r="7370" spans="28:28" ht="15.75">
      <c r="AB7370" s="139"/>
    </row>
    <row r="7371" spans="28:28" ht="15.75">
      <c r="AB7371" s="139"/>
    </row>
    <row r="7372" spans="28:28" ht="15.75">
      <c r="AB7372" s="139"/>
    </row>
    <row r="7373" spans="28:28" ht="15.75">
      <c r="AB7373" s="139"/>
    </row>
    <row r="7374" spans="28:28" ht="15.75">
      <c r="AB7374" s="139"/>
    </row>
    <row r="7375" spans="28:28" ht="15.75">
      <c r="AB7375" s="139"/>
    </row>
    <row r="7376" spans="28:28" ht="15.75">
      <c r="AB7376" s="139"/>
    </row>
    <row r="7377" spans="28:28" ht="15.75">
      <c r="AB7377" s="139"/>
    </row>
    <row r="7378" spans="28:28" ht="15.75">
      <c r="AB7378" s="139"/>
    </row>
    <row r="7379" spans="28:28" ht="15.75">
      <c r="AB7379" s="139"/>
    </row>
    <row r="7380" spans="28:28" ht="15.75">
      <c r="AB7380" s="139"/>
    </row>
    <row r="7381" spans="28:28" ht="15.75">
      <c r="AB7381" s="139"/>
    </row>
    <row r="7382" spans="28:28" ht="15.75">
      <c r="AB7382" s="139"/>
    </row>
    <row r="7383" spans="28:28" ht="15.75">
      <c r="AB7383" s="139"/>
    </row>
    <row r="7384" spans="28:28" ht="15.75">
      <c r="AB7384" s="139"/>
    </row>
    <row r="7385" spans="28:28" ht="15.75">
      <c r="AB7385" s="139"/>
    </row>
    <row r="7386" spans="28:28" ht="15.75">
      <c r="AB7386" s="139"/>
    </row>
    <row r="7387" spans="28:28" ht="15.75">
      <c r="AB7387" s="139"/>
    </row>
    <row r="7388" spans="28:28" ht="15.75">
      <c r="AB7388" s="139"/>
    </row>
    <row r="7389" spans="28:28" ht="15.75">
      <c r="AB7389" s="139"/>
    </row>
    <row r="7390" spans="28:28" ht="15.75">
      <c r="AB7390" s="139"/>
    </row>
    <row r="7391" spans="28:28" ht="15.75">
      <c r="AB7391" s="139"/>
    </row>
    <row r="7392" spans="28:28" ht="15.75">
      <c r="AB7392" s="139"/>
    </row>
    <row r="7393" spans="28:28" ht="15.75">
      <c r="AB7393" s="139"/>
    </row>
    <row r="7394" spans="28:28" ht="15.75">
      <c r="AB7394" s="139"/>
    </row>
    <row r="7395" spans="28:28" ht="15.75">
      <c r="AB7395" s="139"/>
    </row>
    <row r="7396" spans="28:28" ht="15.75">
      <c r="AB7396" s="139"/>
    </row>
    <row r="7397" spans="28:28" ht="15.75">
      <c r="AB7397" s="139"/>
    </row>
    <row r="7398" spans="28:28" ht="15.75">
      <c r="AB7398" s="139"/>
    </row>
    <row r="7399" spans="28:28" ht="15.75">
      <c r="AB7399" s="139"/>
    </row>
    <row r="7400" spans="28:28" ht="15.75">
      <c r="AB7400" s="139"/>
    </row>
    <row r="7401" spans="28:28" ht="15.75">
      <c r="AB7401" s="139"/>
    </row>
    <row r="7402" spans="28:28" ht="15.75">
      <c r="AB7402" s="139"/>
    </row>
    <row r="7403" spans="28:28" ht="15.75">
      <c r="AB7403" s="139"/>
    </row>
    <row r="7404" spans="28:28" ht="15.75">
      <c r="AB7404" s="139"/>
    </row>
    <row r="7405" spans="28:28" ht="15.75">
      <c r="AB7405" s="139"/>
    </row>
    <row r="7406" spans="28:28" ht="15.75">
      <c r="AB7406" s="139"/>
    </row>
    <row r="7407" spans="28:28" ht="15.75">
      <c r="AB7407" s="139"/>
    </row>
    <row r="7408" spans="28:28" ht="15.75">
      <c r="AB7408" s="139"/>
    </row>
    <row r="7409" spans="28:28" ht="15.75">
      <c r="AB7409" s="139"/>
    </row>
    <row r="7410" spans="28:28" ht="15.75">
      <c r="AB7410" s="139"/>
    </row>
    <row r="7411" spans="28:28" ht="15.75">
      <c r="AB7411" s="139"/>
    </row>
    <row r="7412" spans="28:28" ht="15.75">
      <c r="AB7412" s="139"/>
    </row>
    <row r="7413" spans="28:28" ht="15.75">
      <c r="AB7413" s="139"/>
    </row>
    <row r="7414" spans="28:28" ht="15.75">
      <c r="AB7414" s="139"/>
    </row>
    <row r="7415" spans="28:28" ht="15.75">
      <c r="AB7415" s="139"/>
    </row>
    <row r="7416" spans="28:28" ht="15.75">
      <c r="AB7416" s="139"/>
    </row>
    <row r="7417" spans="28:28" ht="15.75">
      <c r="AB7417" s="139"/>
    </row>
    <row r="7418" spans="28:28" ht="15.75">
      <c r="AB7418" s="139"/>
    </row>
    <row r="7419" spans="28:28" ht="15.75">
      <c r="AB7419" s="139"/>
    </row>
    <row r="7420" spans="28:28" ht="15.75">
      <c r="AB7420" s="139"/>
    </row>
    <row r="7421" spans="28:28" ht="15.75">
      <c r="AB7421" s="139"/>
    </row>
    <row r="7422" spans="28:28" ht="15.75">
      <c r="AB7422" s="139"/>
    </row>
    <row r="7423" spans="28:28" ht="15.75">
      <c r="AB7423" s="139"/>
    </row>
    <row r="7424" spans="28:28" ht="15.75">
      <c r="AB7424" s="139"/>
    </row>
    <row r="7425" spans="28:28" ht="15.75">
      <c r="AB7425" s="139"/>
    </row>
    <row r="7426" spans="28:28" ht="15.75">
      <c r="AB7426" s="139"/>
    </row>
    <row r="7427" spans="28:28" ht="15.75">
      <c r="AB7427" s="139"/>
    </row>
    <row r="7428" spans="28:28" ht="15.75">
      <c r="AB7428" s="139"/>
    </row>
    <row r="7429" spans="28:28" ht="15.75">
      <c r="AB7429" s="139"/>
    </row>
    <row r="7430" spans="28:28" ht="15.75">
      <c r="AB7430" s="139"/>
    </row>
    <row r="7431" spans="28:28" ht="15.75">
      <c r="AB7431" s="139"/>
    </row>
    <row r="7432" spans="28:28" ht="15.75">
      <c r="AB7432" s="139"/>
    </row>
    <row r="7433" spans="28:28" ht="15.75">
      <c r="AB7433" s="139"/>
    </row>
    <row r="7434" spans="28:28" ht="15.75">
      <c r="AB7434" s="139"/>
    </row>
    <row r="7435" spans="28:28" ht="15.75">
      <c r="AB7435" s="139"/>
    </row>
    <row r="7436" spans="28:28" ht="15.75">
      <c r="AB7436" s="139"/>
    </row>
    <row r="7437" spans="28:28" ht="15.75">
      <c r="AB7437" s="139"/>
    </row>
    <row r="7438" spans="28:28" ht="15.75">
      <c r="AB7438" s="139"/>
    </row>
    <row r="7439" spans="28:28" ht="15.75">
      <c r="AB7439" s="139"/>
    </row>
    <row r="7440" spans="28:28" ht="15.75">
      <c r="AB7440" s="139"/>
    </row>
    <row r="7441" spans="28:28" ht="15.75">
      <c r="AB7441" s="139"/>
    </row>
    <row r="7442" spans="28:28" ht="15.75">
      <c r="AB7442" s="139"/>
    </row>
    <row r="7443" spans="28:28" ht="15.75">
      <c r="AB7443" s="139"/>
    </row>
    <row r="7444" spans="28:28" ht="15.75">
      <c r="AB7444" s="139"/>
    </row>
    <row r="7445" spans="28:28" ht="15.75">
      <c r="AB7445" s="139"/>
    </row>
    <row r="7446" spans="28:28" ht="15.75">
      <c r="AB7446" s="139"/>
    </row>
    <row r="7447" spans="28:28" ht="15.75">
      <c r="AB7447" s="139"/>
    </row>
    <row r="7448" spans="28:28" ht="15.75">
      <c r="AB7448" s="139"/>
    </row>
    <row r="7449" spans="28:28" ht="15.75">
      <c r="AB7449" s="139"/>
    </row>
    <row r="7450" spans="28:28" ht="15.75">
      <c r="AB7450" s="139"/>
    </row>
    <row r="7451" spans="28:28" ht="15.75">
      <c r="AB7451" s="139"/>
    </row>
    <row r="7452" spans="28:28" ht="15.75">
      <c r="AB7452" s="139"/>
    </row>
    <row r="7453" spans="28:28" ht="15.75">
      <c r="AB7453" s="139"/>
    </row>
    <row r="7454" spans="28:28" ht="15.75">
      <c r="AB7454" s="139"/>
    </row>
    <row r="7455" spans="28:28" ht="15.75">
      <c r="AB7455" s="139"/>
    </row>
    <row r="7456" spans="28:28" ht="15.75">
      <c r="AB7456" s="139"/>
    </row>
    <row r="7457" spans="28:28" ht="15.75">
      <c r="AB7457" s="139"/>
    </row>
    <row r="7458" spans="28:28" ht="15.75">
      <c r="AB7458" s="139"/>
    </row>
    <row r="7459" spans="28:28" ht="15.75">
      <c r="AB7459" s="139"/>
    </row>
    <row r="7460" spans="28:28" ht="15.75">
      <c r="AB7460" s="139"/>
    </row>
    <row r="7461" spans="28:28" ht="15.75">
      <c r="AB7461" s="139"/>
    </row>
    <row r="7462" spans="28:28" ht="15.75">
      <c r="AB7462" s="139"/>
    </row>
    <row r="7463" spans="28:28" ht="15.75">
      <c r="AB7463" s="139"/>
    </row>
    <row r="7464" spans="28:28" ht="15.75">
      <c r="AB7464" s="139"/>
    </row>
    <row r="7465" spans="28:28" ht="15.75">
      <c r="AB7465" s="139"/>
    </row>
    <row r="7466" spans="28:28" ht="15.75">
      <c r="AB7466" s="139"/>
    </row>
    <row r="7467" spans="28:28" ht="15.75">
      <c r="AB7467" s="139"/>
    </row>
    <row r="7468" spans="28:28" ht="15.75">
      <c r="AB7468" s="139"/>
    </row>
    <row r="7469" spans="28:28" ht="15.75">
      <c r="AB7469" s="139"/>
    </row>
    <row r="7470" spans="28:28" ht="15.75">
      <c r="AB7470" s="139"/>
    </row>
    <row r="7471" spans="28:28" ht="15.75">
      <c r="AB7471" s="139"/>
    </row>
    <row r="7472" spans="28:28" ht="15.75">
      <c r="AB7472" s="139"/>
    </row>
    <row r="7473" spans="28:28" ht="15.75">
      <c r="AB7473" s="139"/>
    </row>
    <row r="7474" spans="28:28" ht="15.75">
      <c r="AB7474" s="139"/>
    </row>
    <row r="7475" spans="28:28" ht="15.75">
      <c r="AB7475" s="139"/>
    </row>
    <row r="7476" spans="28:28" ht="15.75">
      <c r="AB7476" s="139"/>
    </row>
    <row r="7477" spans="28:28" ht="15.75">
      <c r="AB7477" s="139"/>
    </row>
    <row r="7478" spans="28:28" ht="15.75">
      <c r="AB7478" s="139"/>
    </row>
    <row r="7479" spans="28:28" ht="15.75">
      <c r="AB7479" s="139"/>
    </row>
    <row r="7480" spans="28:28" ht="15.75">
      <c r="AB7480" s="139"/>
    </row>
    <row r="7481" spans="28:28" ht="15.75">
      <c r="AB7481" s="139"/>
    </row>
    <row r="7482" spans="28:28" ht="15.75">
      <c r="AB7482" s="139"/>
    </row>
    <row r="7483" spans="28:28" ht="15.75">
      <c r="AB7483" s="139"/>
    </row>
    <row r="7484" spans="28:28" ht="15.75">
      <c r="AB7484" s="139"/>
    </row>
    <row r="7485" spans="28:28" ht="15.75">
      <c r="AB7485" s="139"/>
    </row>
    <row r="7486" spans="28:28" ht="15.75">
      <c r="AB7486" s="139"/>
    </row>
    <row r="7487" spans="28:28" ht="15.75">
      <c r="AB7487" s="139"/>
    </row>
    <row r="7488" spans="28:28" ht="15.75">
      <c r="AB7488" s="139"/>
    </row>
    <row r="7489" spans="28:28" ht="15.75">
      <c r="AB7489" s="139"/>
    </row>
    <row r="7490" spans="28:28" ht="15.75">
      <c r="AB7490" s="139"/>
    </row>
    <row r="7491" spans="28:28" ht="15.75">
      <c r="AB7491" s="139"/>
    </row>
    <row r="7492" spans="28:28" ht="15.75">
      <c r="AB7492" s="139"/>
    </row>
    <row r="7493" spans="28:28" ht="15.75">
      <c r="AB7493" s="139"/>
    </row>
    <row r="7494" spans="28:28" ht="15.75">
      <c r="AB7494" s="139"/>
    </row>
    <row r="7495" spans="28:28" ht="15.75">
      <c r="AB7495" s="139"/>
    </row>
    <row r="7496" spans="28:28" ht="15.75">
      <c r="AB7496" s="139"/>
    </row>
    <row r="7497" spans="28:28" ht="15.75">
      <c r="AB7497" s="139"/>
    </row>
    <row r="7498" spans="28:28" ht="15.75">
      <c r="AB7498" s="139"/>
    </row>
    <row r="7499" spans="28:28" ht="15.75">
      <c r="AB7499" s="139"/>
    </row>
    <row r="7500" spans="28:28" ht="15.75">
      <c r="AB7500" s="139"/>
    </row>
    <row r="7501" spans="28:28" ht="15.75">
      <c r="AB7501" s="139"/>
    </row>
    <row r="7502" spans="28:28" ht="15.75">
      <c r="AB7502" s="139"/>
    </row>
    <row r="7503" spans="28:28" ht="15.75">
      <c r="AB7503" s="139"/>
    </row>
    <row r="7504" spans="28:28" ht="15.75">
      <c r="AB7504" s="139"/>
    </row>
    <row r="7505" spans="28:28" ht="15.75">
      <c r="AB7505" s="139"/>
    </row>
    <row r="7506" spans="28:28" ht="15.75">
      <c r="AB7506" s="139"/>
    </row>
    <row r="7507" spans="28:28" ht="15.75">
      <c r="AB7507" s="139"/>
    </row>
    <row r="7508" spans="28:28" ht="15.75">
      <c r="AB7508" s="139"/>
    </row>
    <row r="7509" spans="28:28" ht="15.75">
      <c r="AB7509" s="139"/>
    </row>
    <row r="7510" spans="28:28" ht="15.75">
      <c r="AB7510" s="139"/>
    </row>
    <row r="7511" spans="28:28" ht="15.75">
      <c r="AB7511" s="139"/>
    </row>
    <row r="7512" spans="28:28" ht="15.75">
      <c r="AB7512" s="139"/>
    </row>
    <row r="7513" spans="28:28" ht="15.75">
      <c r="AB7513" s="139"/>
    </row>
    <row r="7514" spans="28:28" ht="15.75">
      <c r="AB7514" s="139"/>
    </row>
    <row r="7515" spans="28:28" ht="15.75">
      <c r="AB7515" s="139"/>
    </row>
    <row r="7516" spans="28:28" ht="15.75">
      <c r="AB7516" s="139"/>
    </row>
    <row r="7517" spans="28:28" ht="15.75">
      <c r="AB7517" s="139"/>
    </row>
    <row r="7518" spans="28:28" ht="15.75">
      <c r="AB7518" s="139"/>
    </row>
    <row r="7519" spans="28:28" ht="15.75">
      <c r="AB7519" s="139"/>
    </row>
    <row r="7520" spans="28:28" ht="15.75">
      <c r="AB7520" s="139"/>
    </row>
    <row r="7521" spans="28:28" ht="15.75">
      <c r="AB7521" s="139"/>
    </row>
    <row r="7522" spans="28:28" ht="15.75">
      <c r="AB7522" s="139"/>
    </row>
    <row r="7523" spans="28:28" ht="15.75">
      <c r="AB7523" s="139"/>
    </row>
    <row r="7524" spans="28:28" ht="15.75">
      <c r="AB7524" s="139"/>
    </row>
    <row r="7525" spans="28:28" ht="15.75">
      <c r="AB7525" s="139"/>
    </row>
    <row r="7526" spans="28:28" ht="15.75">
      <c r="AB7526" s="139"/>
    </row>
    <row r="7527" spans="28:28" ht="15.75">
      <c r="AB7527" s="139"/>
    </row>
    <row r="7528" spans="28:28" ht="15.75">
      <c r="AB7528" s="139"/>
    </row>
    <row r="7529" spans="28:28" ht="15.75">
      <c r="AB7529" s="139"/>
    </row>
    <row r="7530" spans="28:28" ht="15.75">
      <c r="AB7530" s="139"/>
    </row>
    <row r="7531" spans="28:28" ht="15.75">
      <c r="AB7531" s="139"/>
    </row>
    <row r="7532" spans="28:28" ht="15.75">
      <c r="AB7532" s="139"/>
    </row>
    <row r="7533" spans="28:28" ht="15.75">
      <c r="AB7533" s="139"/>
    </row>
    <row r="7534" spans="28:28" ht="15.75">
      <c r="AB7534" s="139"/>
    </row>
    <row r="7535" spans="28:28" ht="15.75">
      <c r="AB7535" s="139"/>
    </row>
    <row r="7536" spans="28:28" ht="15.75">
      <c r="AB7536" s="139"/>
    </row>
    <row r="7537" spans="28:28" ht="15.75">
      <c r="AB7537" s="139"/>
    </row>
    <row r="7538" spans="28:28" ht="15.75">
      <c r="AB7538" s="139"/>
    </row>
    <row r="7539" spans="28:28" ht="15.75">
      <c r="AB7539" s="139"/>
    </row>
    <row r="7540" spans="28:28" ht="15.75">
      <c r="AB7540" s="139"/>
    </row>
    <row r="7541" spans="28:28" ht="15.75">
      <c r="AB7541" s="139"/>
    </row>
    <row r="7542" spans="28:28" ht="15.75">
      <c r="AB7542" s="139"/>
    </row>
    <row r="7543" spans="28:28" ht="15.75">
      <c r="AB7543" s="139"/>
    </row>
    <row r="7544" spans="28:28" ht="15.75">
      <c r="AB7544" s="139"/>
    </row>
    <row r="7545" spans="28:28" ht="15.75">
      <c r="AB7545" s="139"/>
    </row>
    <row r="7546" spans="28:28" ht="15.75">
      <c r="AB7546" s="139"/>
    </row>
    <row r="7547" spans="28:28" ht="15.75">
      <c r="AB7547" s="139"/>
    </row>
    <row r="7548" spans="28:28" ht="15.75">
      <c r="AB7548" s="139"/>
    </row>
    <row r="7549" spans="28:28" ht="15.75">
      <c r="AB7549" s="139"/>
    </row>
    <row r="7550" spans="28:28" ht="15.75">
      <c r="AB7550" s="139"/>
    </row>
    <row r="7551" spans="28:28" ht="15.75">
      <c r="AB7551" s="139"/>
    </row>
    <row r="7552" spans="28:28" ht="15.75">
      <c r="AB7552" s="139"/>
    </row>
    <row r="7553" spans="28:28" ht="15.75">
      <c r="AB7553" s="139"/>
    </row>
    <row r="7554" spans="28:28" ht="15.75">
      <c r="AB7554" s="139"/>
    </row>
    <row r="7555" spans="28:28" ht="15.75">
      <c r="AB7555" s="139"/>
    </row>
    <row r="7556" spans="28:28" ht="15.75">
      <c r="AB7556" s="139"/>
    </row>
    <row r="7557" spans="28:28" ht="15.75">
      <c r="AB7557" s="139"/>
    </row>
    <row r="7558" spans="28:28" ht="15.75">
      <c r="AB7558" s="139"/>
    </row>
    <row r="7559" spans="28:28" ht="15.75">
      <c r="AB7559" s="139"/>
    </row>
    <row r="7560" spans="28:28" ht="15.75">
      <c r="AB7560" s="139"/>
    </row>
    <row r="7561" spans="28:28" ht="15.75">
      <c r="AB7561" s="139"/>
    </row>
    <row r="7562" spans="28:28" ht="15.75">
      <c r="AB7562" s="139"/>
    </row>
    <row r="7563" spans="28:28" ht="15.75">
      <c r="AB7563" s="139"/>
    </row>
    <row r="7564" spans="28:28" ht="15.75">
      <c r="AB7564" s="139"/>
    </row>
    <row r="7565" spans="28:28" ht="15.75">
      <c r="AB7565" s="139"/>
    </row>
    <row r="7566" spans="28:28" ht="15.75">
      <c r="AB7566" s="139"/>
    </row>
    <row r="7567" spans="28:28" ht="15.75">
      <c r="AB7567" s="139"/>
    </row>
    <row r="7568" spans="28:28" ht="15.75">
      <c r="AB7568" s="139"/>
    </row>
    <row r="7569" spans="28:28" ht="15.75">
      <c r="AB7569" s="139"/>
    </row>
    <row r="7570" spans="28:28" ht="15.75">
      <c r="AB7570" s="139"/>
    </row>
    <row r="7571" spans="28:28" ht="15.75">
      <c r="AB7571" s="139"/>
    </row>
    <row r="7572" spans="28:28" ht="15.75">
      <c r="AB7572" s="139"/>
    </row>
    <row r="7573" spans="28:28" ht="15.75">
      <c r="AB7573" s="139"/>
    </row>
    <row r="7574" spans="28:28" ht="15.75">
      <c r="AB7574" s="139"/>
    </row>
    <row r="7575" spans="28:28" ht="15.75">
      <c r="AB7575" s="139"/>
    </row>
    <row r="7576" spans="28:28" ht="15.75">
      <c r="AB7576" s="139"/>
    </row>
    <row r="7577" spans="28:28" ht="15.75">
      <c r="AB7577" s="139"/>
    </row>
    <row r="7578" spans="28:28" ht="15.75">
      <c r="AB7578" s="139"/>
    </row>
    <row r="7579" spans="28:28" ht="15.75">
      <c r="AB7579" s="139"/>
    </row>
    <row r="7580" spans="28:28" ht="15.75">
      <c r="AB7580" s="139"/>
    </row>
    <row r="7581" spans="28:28" ht="15.75">
      <c r="AB7581" s="139"/>
    </row>
    <row r="7582" spans="28:28" ht="15.75">
      <c r="AB7582" s="139"/>
    </row>
    <row r="7583" spans="28:28" ht="15.75">
      <c r="AB7583" s="139"/>
    </row>
    <row r="7584" spans="28:28" ht="15.75">
      <c r="AB7584" s="139"/>
    </row>
    <row r="7585" spans="28:28" ht="15.75">
      <c r="AB7585" s="139"/>
    </row>
    <row r="7586" spans="28:28" ht="15.75">
      <c r="AB7586" s="139"/>
    </row>
    <row r="7587" spans="28:28" ht="15.75">
      <c r="AB7587" s="139"/>
    </row>
    <row r="7588" spans="28:28" ht="15.75">
      <c r="AB7588" s="139"/>
    </row>
    <row r="7589" spans="28:28" ht="15.75">
      <c r="AB7589" s="139"/>
    </row>
    <row r="7590" spans="28:28" ht="15.75">
      <c r="AB7590" s="139"/>
    </row>
    <row r="7591" spans="28:28" ht="15.75">
      <c r="AB7591" s="139"/>
    </row>
    <row r="7592" spans="28:28" ht="15.75">
      <c r="AB7592" s="139"/>
    </row>
    <row r="7593" spans="28:28" ht="15.75">
      <c r="AB7593" s="139"/>
    </row>
    <row r="7594" spans="28:28" ht="15.75">
      <c r="AB7594" s="139"/>
    </row>
    <row r="7595" spans="28:28" ht="15.75">
      <c r="AB7595" s="139"/>
    </row>
    <row r="7596" spans="28:28" ht="15.75">
      <c r="AB7596" s="139"/>
    </row>
    <row r="7597" spans="28:28" ht="15.75">
      <c r="AB7597" s="139"/>
    </row>
    <row r="7598" spans="28:28" ht="15.75">
      <c r="AB7598" s="139"/>
    </row>
    <row r="7599" spans="28:28" ht="15.75">
      <c r="AB7599" s="139"/>
    </row>
    <row r="7600" spans="28:28" ht="15.75">
      <c r="AB7600" s="139"/>
    </row>
    <row r="7601" spans="28:28" ht="15.75">
      <c r="AB7601" s="139"/>
    </row>
    <row r="7602" spans="28:28" ht="15.75">
      <c r="AB7602" s="139"/>
    </row>
    <row r="7603" spans="28:28" ht="15.75">
      <c r="AB7603" s="139"/>
    </row>
    <row r="7604" spans="28:28" ht="15.75">
      <c r="AB7604" s="139"/>
    </row>
    <row r="7605" spans="28:28" ht="15.75">
      <c r="AB7605" s="139"/>
    </row>
    <row r="7606" spans="28:28" ht="15.75">
      <c r="AB7606" s="139"/>
    </row>
    <row r="7607" spans="28:28" ht="15.75">
      <c r="AB7607" s="139"/>
    </row>
    <row r="7608" spans="28:28" ht="15.75">
      <c r="AB7608" s="139"/>
    </row>
    <row r="7609" spans="28:28" ht="15.75">
      <c r="AB7609" s="139"/>
    </row>
    <row r="7610" spans="28:28" ht="15.75">
      <c r="AB7610" s="139"/>
    </row>
    <row r="7611" spans="28:28" ht="15.75">
      <c r="AB7611" s="139"/>
    </row>
    <row r="7612" spans="28:28" ht="15.75">
      <c r="AB7612" s="139"/>
    </row>
    <row r="7613" spans="28:28" ht="15.75">
      <c r="AB7613" s="139"/>
    </row>
    <row r="7614" spans="28:28" ht="15.75">
      <c r="AB7614" s="139"/>
    </row>
    <row r="7615" spans="28:28" ht="15.75">
      <c r="AB7615" s="139"/>
    </row>
    <row r="7616" spans="28:28" ht="15.75">
      <c r="AB7616" s="139"/>
    </row>
    <row r="7617" spans="28:28" ht="15.75">
      <c r="AB7617" s="139"/>
    </row>
    <row r="7618" spans="28:28" ht="15.75">
      <c r="AB7618" s="139"/>
    </row>
    <row r="7619" spans="28:28" ht="15.75">
      <c r="AB7619" s="139"/>
    </row>
    <row r="7620" spans="28:28" ht="15.75">
      <c r="AB7620" s="139"/>
    </row>
    <row r="7621" spans="28:28" ht="15.75">
      <c r="AB7621" s="139"/>
    </row>
    <row r="7622" spans="28:28" ht="15.75">
      <c r="AB7622" s="139"/>
    </row>
    <row r="7623" spans="28:28" ht="15.75">
      <c r="AB7623" s="139"/>
    </row>
    <row r="7624" spans="28:28" ht="15.75">
      <c r="AB7624" s="139"/>
    </row>
    <row r="7625" spans="28:28" ht="15.75">
      <c r="AB7625" s="139"/>
    </row>
    <row r="7626" spans="28:28" ht="15.75">
      <c r="AB7626" s="139"/>
    </row>
    <row r="7627" spans="28:28" ht="15.75">
      <c r="AB7627" s="139"/>
    </row>
    <row r="7628" spans="28:28" ht="15.75">
      <c r="AB7628" s="139"/>
    </row>
    <row r="7629" spans="28:28" ht="15.75">
      <c r="AB7629" s="139"/>
    </row>
    <row r="7630" spans="28:28" ht="15.75">
      <c r="AB7630" s="139"/>
    </row>
    <row r="7631" spans="28:28" ht="15.75">
      <c r="AB7631" s="139"/>
    </row>
    <row r="7632" spans="28:28" ht="15.75">
      <c r="AB7632" s="139"/>
    </row>
    <row r="7633" spans="28:28" ht="15.75">
      <c r="AB7633" s="139"/>
    </row>
    <row r="7634" spans="28:28" ht="15.75">
      <c r="AB7634" s="139"/>
    </row>
    <row r="7635" spans="28:28" ht="15.75">
      <c r="AB7635" s="139"/>
    </row>
    <row r="7636" spans="28:28" ht="15.75">
      <c r="AB7636" s="139"/>
    </row>
    <row r="7637" spans="28:28" ht="15.75">
      <c r="AB7637" s="139"/>
    </row>
    <row r="7638" spans="28:28" ht="15.75">
      <c r="AB7638" s="139"/>
    </row>
    <row r="7639" spans="28:28" ht="15.75">
      <c r="AB7639" s="139"/>
    </row>
    <row r="7640" spans="28:28" ht="15.75">
      <c r="AB7640" s="139"/>
    </row>
    <row r="7641" spans="28:28" ht="15.75">
      <c r="AB7641" s="139"/>
    </row>
    <row r="7642" spans="28:28" ht="15.75">
      <c r="AB7642" s="139"/>
    </row>
    <row r="7643" spans="28:28" ht="15.75">
      <c r="AB7643" s="139"/>
    </row>
    <row r="7644" spans="28:28" ht="15.75">
      <c r="AB7644" s="139"/>
    </row>
    <row r="7645" spans="28:28" ht="15.75">
      <c r="AB7645" s="139"/>
    </row>
    <row r="7646" spans="28:28" ht="15.75">
      <c r="AB7646" s="139"/>
    </row>
    <row r="7647" spans="28:28" ht="15.75">
      <c r="AB7647" s="139"/>
    </row>
    <row r="7648" spans="28:28" ht="15.75">
      <c r="AB7648" s="139"/>
    </row>
    <row r="7649" spans="28:28" ht="15.75">
      <c r="AB7649" s="139"/>
    </row>
    <row r="7650" spans="28:28" ht="15.75">
      <c r="AB7650" s="139"/>
    </row>
    <row r="7651" spans="28:28" ht="15.75">
      <c r="AB7651" s="139"/>
    </row>
    <row r="7652" spans="28:28" ht="15.75">
      <c r="AB7652" s="139"/>
    </row>
    <row r="7653" spans="28:28" ht="15.75">
      <c r="AB7653" s="139"/>
    </row>
    <row r="7654" spans="28:28" ht="15.75">
      <c r="AB7654" s="139"/>
    </row>
    <row r="7655" spans="28:28" ht="15.75">
      <c r="AB7655" s="139"/>
    </row>
    <row r="7656" spans="28:28" ht="15.75">
      <c r="AB7656" s="139"/>
    </row>
    <row r="7657" spans="28:28" ht="15.75">
      <c r="AB7657" s="139"/>
    </row>
    <row r="7658" spans="28:28" ht="15.75">
      <c r="AB7658" s="139"/>
    </row>
    <row r="7659" spans="28:28" ht="15.75">
      <c r="AB7659" s="139"/>
    </row>
    <row r="7660" spans="28:28" ht="15.75">
      <c r="AB7660" s="139"/>
    </row>
    <row r="7661" spans="28:28" ht="15.75">
      <c r="AB7661" s="139"/>
    </row>
    <row r="7662" spans="28:28" ht="15.75">
      <c r="AB7662" s="139"/>
    </row>
    <row r="7663" spans="28:28" ht="15.75">
      <c r="AB7663" s="139"/>
    </row>
    <row r="7664" spans="28:28" ht="15.75">
      <c r="AB7664" s="139"/>
    </row>
    <row r="7665" spans="28:28" ht="15.75">
      <c r="AB7665" s="139"/>
    </row>
    <row r="7666" spans="28:28" ht="15.75">
      <c r="AB7666" s="139"/>
    </row>
    <row r="7667" spans="28:28" ht="15.75">
      <c r="AB7667" s="139"/>
    </row>
    <row r="7668" spans="28:28" ht="15.75">
      <c r="AB7668" s="139"/>
    </row>
    <row r="7669" spans="28:28" ht="15.75">
      <c r="AB7669" s="139"/>
    </row>
    <row r="7670" spans="28:28" ht="15.75">
      <c r="AB7670" s="139"/>
    </row>
    <row r="7671" spans="28:28" ht="15.75">
      <c r="AB7671" s="139"/>
    </row>
    <row r="7672" spans="28:28" ht="15.75">
      <c r="AB7672" s="139"/>
    </row>
    <row r="7673" spans="28:28" ht="15.75">
      <c r="AB7673" s="139"/>
    </row>
    <row r="7674" spans="28:28" ht="15.75">
      <c r="AB7674" s="139"/>
    </row>
    <row r="7675" spans="28:28" ht="15.75">
      <c r="AB7675" s="139"/>
    </row>
    <row r="7676" spans="28:28" ht="15.75">
      <c r="AB7676" s="139"/>
    </row>
    <row r="7677" spans="28:28" ht="15.75">
      <c r="AB7677" s="139"/>
    </row>
    <row r="7678" spans="28:28" ht="15.75">
      <c r="AB7678" s="139"/>
    </row>
    <row r="7679" spans="28:28" ht="15.75">
      <c r="AB7679" s="139"/>
    </row>
    <row r="7680" spans="28:28" ht="15.75">
      <c r="AB7680" s="139"/>
    </row>
    <row r="7681" spans="28:28" ht="15.75">
      <c r="AB7681" s="139"/>
    </row>
    <row r="7682" spans="28:28" ht="15.75">
      <c r="AB7682" s="139"/>
    </row>
    <row r="7683" spans="28:28" ht="15.75">
      <c r="AB7683" s="139"/>
    </row>
    <row r="7684" spans="28:28" ht="15.75">
      <c r="AB7684" s="139"/>
    </row>
    <row r="7685" spans="28:28" ht="15.75">
      <c r="AB7685" s="139"/>
    </row>
    <row r="7686" spans="28:28" ht="15.75">
      <c r="AB7686" s="139"/>
    </row>
    <row r="7687" spans="28:28" ht="15.75">
      <c r="AB7687" s="139"/>
    </row>
    <row r="7688" spans="28:28" ht="15.75">
      <c r="AB7688" s="139"/>
    </row>
    <row r="7689" spans="28:28" ht="15.75">
      <c r="AB7689" s="139"/>
    </row>
    <row r="7690" spans="28:28" ht="15.75">
      <c r="AB7690" s="139"/>
    </row>
    <row r="7691" spans="28:28" ht="15.75">
      <c r="AB7691" s="139"/>
    </row>
    <row r="7692" spans="28:28" ht="15.75">
      <c r="AB7692" s="139"/>
    </row>
    <row r="7693" spans="28:28" ht="15.75">
      <c r="AB7693" s="139"/>
    </row>
    <row r="7694" spans="28:28" ht="15.75">
      <c r="AB7694" s="139"/>
    </row>
    <row r="7695" spans="28:28" ht="15.75">
      <c r="AB7695" s="139"/>
    </row>
    <row r="7696" spans="28:28" ht="15.75">
      <c r="AB7696" s="139"/>
    </row>
    <row r="7697" spans="28:28" ht="15.75">
      <c r="AB7697" s="139"/>
    </row>
    <row r="7698" spans="28:28" ht="15.75">
      <c r="AB7698" s="139"/>
    </row>
    <row r="7699" spans="28:28" ht="15.75">
      <c r="AB7699" s="139"/>
    </row>
    <row r="7700" spans="28:28" ht="15.75">
      <c r="AB7700" s="139"/>
    </row>
    <row r="7701" spans="28:28" ht="15.75">
      <c r="AB7701" s="139"/>
    </row>
    <row r="7702" spans="28:28" ht="15.75">
      <c r="AB7702" s="139"/>
    </row>
    <row r="7703" spans="28:28" ht="15.75">
      <c r="AB7703" s="139"/>
    </row>
    <row r="7704" spans="28:28" ht="15.75">
      <c r="AB7704" s="139"/>
    </row>
    <row r="7705" spans="28:28" ht="15.75">
      <c r="AB7705" s="139"/>
    </row>
    <row r="7706" spans="28:28" ht="15.75">
      <c r="AB7706" s="139"/>
    </row>
    <row r="7707" spans="28:28" ht="15.75">
      <c r="AB7707" s="139"/>
    </row>
    <row r="7708" spans="28:28" ht="15.75">
      <c r="AB7708" s="139"/>
    </row>
    <row r="7709" spans="28:28" ht="15.75">
      <c r="AB7709" s="139"/>
    </row>
    <row r="7710" spans="28:28" ht="15.75">
      <c r="AB7710" s="139"/>
    </row>
    <row r="7711" spans="28:28" ht="15.75">
      <c r="AB7711" s="139"/>
    </row>
    <row r="7712" spans="28:28" ht="15.75">
      <c r="AB7712" s="139"/>
    </row>
    <row r="7713" spans="28:28" ht="15.75">
      <c r="AB7713" s="139"/>
    </row>
    <row r="7714" spans="28:28" ht="15.75">
      <c r="AB7714" s="139"/>
    </row>
    <row r="7715" spans="28:28" ht="15.75">
      <c r="AB7715" s="139"/>
    </row>
    <row r="7716" spans="28:28" ht="15.75">
      <c r="AB7716" s="139"/>
    </row>
    <row r="7717" spans="28:28" ht="15.75">
      <c r="AB7717" s="139"/>
    </row>
    <row r="7718" spans="28:28" ht="15.75">
      <c r="AB7718" s="139"/>
    </row>
    <row r="7719" spans="28:28" ht="15.75">
      <c r="AB7719" s="139"/>
    </row>
    <row r="7720" spans="28:28" ht="15.75">
      <c r="AB7720" s="139"/>
    </row>
    <row r="7721" spans="28:28" ht="15.75">
      <c r="AB7721" s="139"/>
    </row>
    <row r="7722" spans="28:28" ht="15.75">
      <c r="AB7722" s="139"/>
    </row>
    <row r="7723" spans="28:28" ht="15.75">
      <c r="AB7723" s="139"/>
    </row>
    <row r="7724" spans="28:28" ht="15.75">
      <c r="AB7724" s="139"/>
    </row>
    <row r="7725" spans="28:28" ht="15.75">
      <c r="AB7725" s="139"/>
    </row>
    <row r="7726" spans="28:28" ht="15.75">
      <c r="AB7726" s="139"/>
    </row>
    <row r="7727" spans="28:28" ht="15.75">
      <c r="AB7727" s="139"/>
    </row>
    <row r="7728" spans="28:28" ht="15.75">
      <c r="AB7728" s="139"/>
    </row>
    <row r="7729" spans="28:28" ht="15.75">
      <c r="AB7729" s="139"/>
    </row>
    <row r="7730" spans="28:28" ht="15.75">
      <c r="AB7730" s="139"/>
    </row>
    <row r="7731" spans="28:28" ht="15.75">
      <c r="AB7731" s="139"/>
    </row>
    <row r="7732" spans="28:28" ht="15.75">
      <c r="AB7732" s="139"/>
    </row>
    <row r="7733" spans="28:28" ht="15.75">
      <c r="AB7733" s="139"/>
    </row>
    <row r="7734" spans="28:28" ht="15.75">
      <c r="AB7734" s="139"/>
    </row>
    <row r="7735" spans="28:28" ht="15.75">
      <c r="AB7735" s="139"/>
    </row>
    <row r="7736" spans="28:28" ht="15.75">
      <c r="AB7736" s="139"/>
    </row>
    <row r="7737" spans="28:28" ht="15.75">
      <c r="AB7737" s="139"/>
    </row>
    <row r="7738" spans="28:28" ht="15.75">
      <c r="AB7738" s="139"/>
    </row>
    <row r="7739" spans="28:28" ht="15.75">
      <c r="AB7739" s="139"/>
    </row>
    <row r="7740" spans="28:28" ht="15.75">
      <c r="AB7740" s="139"/>
    </row>
    <row r="7741" spans="28:28" ht="15.75">
      <c r="AB7741" s="139"/>
    </row>
    <row r="7742" spans="28:28" ht="15.75">
      <c r="AB7742" s="139"/>
    </row>
    <row r="7743" spans="28:28" ht="15.75">
      <c r="AB7743" s="139"/>
    </row>
    <row r="7744" spans="28:28" ht="15.75">
      <c r="AB7744" s="139"/>
    </row>
    <row r="7745" spans="28:28" ht="15.75">
      <c r="AB7745" s="139"/>
    </row>
    <row r="7746" spans="28:28" ht="15.75">
      <c r="AB7746" s="139"/>
    </row>
    <row r="7747" spans="28:28" ht="15.75">
      <c r="AB7747" s="139"/>
    </row>
    <row r="7748" spans="28:28" ht="15.75">
      <c r="AB7748" s="139"/>
    </row>
    <row r="7749" spans="28:28" ht="15.75">
      <c r="AB7749" s="139"/>
    </row>
    <row r="7750" spans="28:28" ht="15.75">
      <c r="AB7750" s="139"/>
    </row>
    <row r="7751" spans="28:28" ht="15.75">
      <c r="AB7751" s="139"/>
    </row>
    <row r="7752" spans="28:28" ht="15.75">
      <c r="AB7752" s="139"/>
    </row>
    <row r="7753" spans="28:28" ht="15.75">
      <c r="AB7753" s="139"/>
    </row>
    <row r="7754" spans="28:28" ht="15.75">
      <c r="AB7754" s="139"/>
    </row>
    <row r="7755" spans="28:28" ht="15.75">
      <c r="AB7755" s="139"/>
    </row>
    <row r="7756" spans="28:28" ht="15.75">
      <c r="AB7756" s="139"/>
    </row>
    <row r="7757" spans="28:28" ht="15.75">
      <c r="AB7757" s="139"/>
    </row>
    <row r="7758" spans="28:28" ht="15.75">
      <c r="AB7758" s="139"/>
    </row>
    <row r="7759" spans="28:28" ht="15.75">
      <c r="AB7759" s="139"/>
    </row>
    <row r="7760" spans="28:28" ht="15.75">
      <c r="AB7760" s="139"/>
    </row>
    <row r="7761" spans="28:28" ht="15.75">
      <c r="AB7761" s="139"/>
    </row>
    <row r="7762" spans="28:28" ht="15.75">
      <c r="AB7762" s="139"/>
    </row>
    <row r="7763" spans="28:28" ht="15.75">
      <c r="AB7763" s="139"/>
    </row>
    <row r="7764" spans="28:28" ht="15.75">
      <c r="AB7764" s="139"/>
    </row>
    <row r="7765" spans="28:28" ht="15.75">
      <c r="AB7765" s="139"/>
    </row>
    <row r="7766" spans="28:28" ht="15.75">
      <c r="AB7766" s="139"/>
    </row>
    <row r="7767" spans="28:28" ht="15.75">
      <c r="AB7767" s="139"/>
    </row>
    <row r="7768" spans="28:28" ht="15.75">
      <c r="AB7768" s="139"/>
    </row>
    <row r="7769" spans="28:28" ht="15.75">
      <c r="AB7769" s="139"/>
    </row>
    <row r="7770" spans="28:28" ht="15.75">
      <c r="AB7770" s="139"/>
    </row>
    <row r="7771" spans="28:28" ht="15.75">
      <c r="AB7771" s="139"/>
    </row>
    <row r="7772" spans="28:28" ht="15.75">
      <c r="AB7772" s="139"/>
    </row>
    <row r="7773" spans="28:28" ht="15.75">
      <c r="AB7773" s="139"/>
    </row>
    <row r="7774" spans="28:28" ht="15.75">
      <c r="AB7774" s="139"/>
    </row>
    <row r="7775" spans="28:28" ht="15.75">
      <c r="AB7775" s="139"/>
    </row>
    <row r="7776" spans="28:28" ht="15.75">
      <c r="AB7776" s="139"/>
    </row>
    <row r="7777" spans="28:28" ht="15.75">
      <c r="AB7777" s="139"/>
    </row>
    <row r="7778" spans="28:28" ht="15.75">
      <c r="AB7778" s="139"/>
    </row>
    <row r="7779" spans="28:28" ht="15.75">
      <c r="AB7779" s="139"/>
    </row>
    <row r="7780" spans="28:28" ht="15.75">
      <c r="AB7780" s="139"/>
    </row>
    <row r="7781" spans="28:28" ht="15.75">
      <c r="AB7781" s="139"/>
    </row>
    <row r="7782" spans="28:28" ht="15.75">
      <c r="AB7782" s="139"/>
    </row>
    <row r="7783" spans="28:28" ht="15.75">
      <c r="AB7783" s="139"/>
    </row>
    <row r="7784" spans="28:28" ht="15.75">
      <c r="AB7784" s="139"/>
    </row>
    <row r="7785" spans="28:28" ht="15.75">
      <c r="AB7785" s="139"/>
    </row>
    <row r="7786" spans="28:28" ht="15.75">
      <c r="AB7786" s="139"/>
    </row>
    <row r="7787" spans="28:28" ht="15.75">
      <c r="AB7787" s="139"/>
    </row>
    <row r="7788" spans="28:28" ht="15.75">
      <c r="AB7788" s="139"/>
    </row>
    <row r="7789" spans="28:28" ht="15.75">
      <c r="AB7789" s="139"/>
    </row>
    <row r="7790" spans="28:28" ht="15.75">
      <c r="AB7790" s="139"/>
    </row>
    <row r="7791" spans="28:28" ht="15.75">
      <c r="AB7791" s="139"/>
    </row>
    <row r="7792" spans="28:28" ht="15.75">
      <c r="AB7792" s="139"/>
    </row>
    <row r="7793" spans="28:28" ht="15.75">
      <c r="AB7793" s="139"/>
    </row>
    <row r="7794" spans="28:28" ht="15.75">
      <c r="AB7794" s="139"/>
    </row>
    <row r="7795" spans="28:28" ht="15.75">
      <c r="AB7795" s="139"/>
    </row>
    <row r="7796" spans="28:28" ht="15.75">
      <c r="AB7796" s="139"/>
    </row>
    <row r="7797" spans="28:28" ht="15.75">
      <c r="AB7797" s="139"/>
    </row>
    <row r="7798" spans="28:28" ht="15.75">
      <c r="AB7798" s="139"/>
    </row>
    <row r="7799" spans="28:28" ht="15.75">
      <c r="AB7799" s="139"/>
    </row>
    <row r="7800" spans="28:28" ht="15.75">
      <c r="AB7800" s="139"/>
    </row>
    <row r="7801" spans="28:28" ht="15.75">
      <c r="AB7801" s="139"/>
    </row>
    <row r="7802" spans="28:28" ht="15.75">
      <c r="AB7802" s="139"/>
    </row>
    <row r="7803" spans="28:28" ht="15.75">
      <c r="AB7803" s="139"/>
    </row>
    <row r="7804" spans="28:28" ht="15.75">
      <c r="AB7804" s="139"/>
    </row>
    <row r="7805" spans="28:28" ht="15.75">
      <c r="AB7805" s="139"/>
    </row>
    <row r="7806" spans="28:28" ht="15.75">
      <c r="AB7806" s="139"/>
    </row>
    <row r="7807" spans="28:28" ht="15.75">
      <c r="AB7807" s="139"/>
    </row>
    <row r="7808" spans="28:28" ht="15.75">
      <c r="AB7808" s="139"/>
    </row>
    <row r="7809" spans="28:28" ht="15.75">
      <c r="AB7809" s="139"/>
    </row>
    <row r="7810" spans="28:28" ht="15.75">
      <c r="AB7810" s="139"/>
    </row>
    <row r="7811" spans="28:28" ht="15.75">
      <c r="AB7811" s="139"/>
    </row>
    <row r="7812" spans="28:28" ht="15.75">
      <c r="AB7812" s="139"/>
    </row>
    <row r="7813" spans="28:28" ht="15.75">
      <c r="AB7813" s="139"/>
    </row>
    <row r="7814" spans="28:28" ht="15.75">
      <c r="AB7814" s="139"/>
    </row>
    <row r="7815" spans="28:28" ht="15.75">
      <c r="AB7815" s="139"/>
    </row>
    <row r="7816" spans="28:28" ht="15.75">
      <c r="AB7816" s="139"/>
    </row>
    <row r="7817" spans="28:28" ht="15.75">
      <c r="AB7817" s="139"/>
    </row>
    <row r="7818" spans="28:28" ht="15.75">
      <c r="AB7818" s="139"/>
    </row>
    <row r="7819" spans="28:28" ht="15.75">
      <c r="AB7819" s="139"/>
    </row>
    <row r="7820" spans="28:28" ht="15.75">
      <c r="AB7820" s="139"/>
    </row>
    <row r="7821" spans="28:28" ht="15.75">
      <c r="AB7821" s="139"/>
    </row>
    <row r="7822" spans="28:28" ht="15.75">
      <c r="AB7822" s="139"/>
    </row>
    <row r="7823" spans="28:28" ht="15.75">
      <c r="AB7823" s="139"/>
    </row>
    <row r="7824" spans="28:28" ht="15.75">
      <c r="AB7824" s="139"/>
    </row>
    <row r="7825" spans="28:28" ht="15.75">
      <c r="AB7825" s="139"/>
    </row>
    <row r="7826" spans="28:28" ht="15.75">
      <c r="AB7826" s="139"/>
    </row>
    <row r="7827" spans="28:28" ht="15.75">
      <c r="AB7827" s="139"/>
    </row>
    <row r="7828" spans="28:28" ht="15.75">
      <c r="AB7828" s="139"/>
    </row>
    <row r="7829" spans="28:28" ht="15.75">
      <c r="AB7829" s="139"/>
    </row>
    <row r="7830" spans="28:28" ht="15.75">
      <c r="AB7830" s="139"/>
    </row>
    <row r="7831" spans="28:28" ht="15.75">
      <c r="AB7831" s="139"/>
    </row>
    <row r="7832" spans="28:28" ht="15.75">
      <c r="AB7832" s="139"/>
    </row>
    <row r="7833" spans="28:28" ht="15.75">
      <c r="AB7833" s="139"/>
    </row>
    <row r="7834" spans="28:28" ht="15.75">
      <c r="AB7834" s="139"/>
    </row>
    <row r="7835" spans="28:28" ht="15.75">
      <c r="AB7835" s="139"/>
    </row>
    <row r="7836" spans="28:28" ht="15.75">
      <c r="AB7836" s="139"/>
    </row>
    <row r="7837" spans="28:28" ht="15.75">
      <c r="AB7837" s="139"/>
    </row>
    <row r="7838" spans="28:28" ht="15.75">
      <c r="AB7838" s="139"/>
    </row>
    <row r="7839" spans="28:28" ht="15.75">
      <c r="AB7839" s="139"/>
    </row>
    <row r="7840" spans="28:28" ht="15.75">
      <c r="AB7840" s="139"/>
    </row>
    <row r="7841" spans="28:28" ht="15.75">
      <c r="AB7841" s="139"/>
    </row>
    <row r="7842" spans="28:28" ht="15.75">
      <c r="AB7842" s="139"/>
    </row>
    <row r="7843" spans="28:28" ht="15.75">
      <c r="AB7843" s="139"/>
    </row>
    <row r="7844" spans="28:28" ht="15.75">
      <c r="AB7844" s="139"/>
    </row>
    <row r="7845" spans="28:28" ht="15.75">
      <c r="AB7845" s="139"/>
    </row>
    <row r="7846" spans="28:28" ht="15.75">
      <c r="AB7846" s="139"/>
    </row>
    <row r="7847" spans="28:28" ht="15.75">
      <c r="AB7847" s="139"/>
    </row>
    <row r="7848" spans="28:28" ht="15.75">
      <c r="AB7848" s="139"/>
    </row>
    <row r="7849" spans="28:28" ht="15.75">
      <c r="AB7849" s="139"/>
    </row>
    <row r="7850" spans="28:28" ht="15.75">
      <c r="AB7850" s="139"/>
    </row>
    <row r="7851" spans="28:28" ht="15.75">
      <c r="AB7851" s="139"/>
    </row>
    <row r="7852" spans="28:28" ht="15.75">
      <c r="AB7852" s="139"/>
    </row>
    <row r="7853" spans="28:28" ht="15.75">
      <c r="AB7853" s="139"/>
    </row>
    <row r="7854" spans="28:28" ht="15.75">
      <c r="AB7854" s="139"/>
    </row>
    <row r="7855" spans="28:28" ht="15.75">
      <c r="AB7855" s="139"/>
    </row>
    <row r="7856" spans="28:28" ht="15.75">
      <c r="AB7856" s="139"/>
    </row>
    <row r="7857" spans="28:28" ht="15.75">
      <c r="AB7857" s="139"/>
    </row>
    <row r="7858" spans="28:28" ht="15.75">
      <c r="AB7858" s="139"/>
    </row>
    <row r="7859" spans="28:28" ht="15.75">
      <c r="AB7859" s="139"/>
    </row>
    <row r="7860" spans="28:28" ht="15.75">
      <c r="AB7860" s="139"/>
    </row>
    <row r="7861" spans="28:28" ht="15.75">
      <c r="AB7861" s="139"/>
    </row>
    <row r="7862" spans="28:28" ht="15.75">
      <c r="AB7862" s="139"/>
    </row>
    <row r="7863" spans="28:28" ht="15.75">
      <c r="AB7863" s="139"/>
    </row>
    <row r="7864" spans="28:28" ht="15.75">
      <c r="AB7864" s="139"/>
    </row>
    <row r="7865" spans="28:28" ht="15.75">
      <c r="AB7865" s="139"/>
    </row>
    <row r="7866" spans="28:28" ht="15.75">
      <c r="AB7866" s="139"/>
    </row>
    <row r="7867" spans="28:28" ht="15.75">
      <c r="AB7867" s="139"/>
    </row>
    <row r="7868" spans="28:28" ht="15.75">
      <c r="AB7868" s="139"/>
    </row>
    <row r="7869" spans="28:28" ht="15.75">
      <c r="AB7869" s="139"/>
    </row>
    <row r="7870" spans="28:28" ht="15.75">
      <c r="AB7870" s="139"/>
    </row>
    <row r="7871" spans="28:28" ht="15.75">
      <c r="AB7871" s="139"/>
    </row>
    <row r="7872" spans="28:28" ht="15.75">
      <c r="AB7872" s="139"/>
    </row>
    <row r="7873" spans="28:28" ht="15.75">
      <c r="AB7873" s="139"/>
    </row>
    <row r="7874" spans="28:28" ht="15.75">
      <c r="AB7874" s="139"/>
    </row>
    <row r="7875" spans="28:28" ht="15.75">
      <c r="AB7875" s="139"/>
    </row>
    <row r="7876" spans="28:28" ht="15.75">
      <c r="AB7876" s="139"/>
    </row>
    <row r="7877" spans="28:28" ht="15.75">
      <c r="AB7877" s="139"/>
    </row>
    <row r="7878" spans="28:28" ht="15.75">
      <c r="AB7878" s="139"/>
    </row>
    <row r="7879" spans="28:28" ht="15.75">
      <c r="AB7879" s="139"/>
    </row>
    <row r="7880" spans="28:28" ht="15.75">
      <c r="AB7880" s="139"/>
    </row>
    <row r="7881" spans="28:28" ht="15.75">
      <c r="AB7881" s="139"/>
    </row>
    <row r="7882" spans="28:28" ht="15.75">
      <c r="AB7882" s="139"/>
    </row>
    <row r="7883" spans="28:28" ht="15.75">
      <c r="AB7883" s="139"/>
    </row>
    <row r="7884" spans="28:28" ht="15.75">
      <c r="AB7884" s="139"/>
    </row>
    <row r="7885" spans="28:28" ht="15.75">
      <c r="AB7885" s="139"/>
    </row>
    <row r="7886" spans="28:28" ht="15.75">
      <c r="AB7886" s="139"/>
    </row>
    <row r="7887" spans="28:28" ht="15.75">
      <c r="AB7887" s="139"/>
    </row>
    <row r="7888" spans="28:28" ht="15.75">
      <c r="AB7888" s="139"/>
    </row>
    <row r="7889" spans="28:28" ht="15.75">
      <c r="AB7889" s="139"/>
    </row>
    <row r="7890" spans="28:28" ht="15.75">
      <c r="AB7890" s="139"/>
    </row>
    <row r="7891" spans="28:28" ht="15.75">
      <c r="AB7891" s="139"/>
    </row>
    <row r="7892" spans="28:28" ht="15.75">
      <c r="AB7892" s="139"/>
    </row>
    <row r="7893" spans="28:28" ht="15.75">
      <c r="AB7893" s="139"/>
    </row>
    <row r="7894" spans="28:28" ht="15.75">
      <c r="AB7894" s="139"/>
    </row>
    <row r="7895" spans="28:28" ht="15.75">
      <c r="AB7895" s="139"/>
    </row>
    <row r="7896" spans="28:28" ht="15.75">
      <c r="AB7896" s="139"/>
    </row>
    <row r="7897" spans="28:28" ht="15.75">
      <c r="AB7897" s="139"/>
    </row>
    <row r="7898" spans="28:28" ht="15.75">
      <c r="AB7898" s="139"/>
    </row>
    <row r="7899" spans="28:28" ht="15.75">
      <c r="AB7899" s="139"/>
    </row>
    <row r="7900" spans="28:28" ht="15.75">
      <c r="AB7900" s="139"/>
    </row>
    <row r="7901" spans="28:28" ht="15.75">
      <c r="AB7901" s="139"/>
    </row>
    <row r="7902" spans="28:28" ht="15.75">
      <c r="AB7902" s="139"/>
    </row>
    <row r="7903" spans="28:28" ht="15.75">
      <c r="AB7903" s="139"/>
    </row>
    <row r="7904" spans="28:28" ht="15.75">
      <c r="AB7904" s="139"/>
    </row>
    <row r="7905" spans="28:28" ht="15.75">
      <c r="AB7905" s="139"/>
    </row>
    <row r="7906" spans="28:28" ht="15.75">
      <c r="AB7906" s="139"/>
    </row>
    <row r="7907" spans="28:28" ht="15.75">
      <c r="AB7907" s="139"/>
    </row>
    <row r="7908" spans="28:28" ht="15.75">
      <c r="AB7908" s="139"/>
    </row>
    <row r="7909" spans="28:28" ht="15.75">
      <c r="AB7909" s="139"/>
    </row>
    <row r="7910" spans="28:28" ht="15.75">
      <c r="AB7910" s="139"/>
    </row>
    <row r="7911" spans="28:28" ht="15.75">
      <c r="AB7911" s="139"/>
    </row>
    <row r="7912" spans="28:28" ht="15.75">
      <c r="AB7912" s="139"/>
    </row>
    <row r="7913" spans="28:28" ht="15.75">
      <c r="AB7913" s="139"/>
    </row>
    <row r="7914" spans="28:28" ht="15.75">
      <c r="AB7914" s="139"/>
    </row>
    <row r="7915" spans="28:28" ht="15.75">
      <c r="AB7915" s="139"/>
    </row>
    <row r="7916" spans="28:28" ht="15.75">
      <c r="AB7916" s="139"/>
    </row>
    <row r="7917" spans="28:28" ht="15.75">
      <c r="AB7917" s="139"/>
    </row>
    <row r="7918" spans="28:28" ht="15.75">
      <c r="AB7918" s="139"/>
    </row>
    <row r="7919" spans="28:28" ht="15.75">
      <c r="AB7919" s="139"/>
    </row>
    <row r="7920" spans="28:28" ht="15.75">
      <c r="AB7920" s="139"/>
    </row>
    <row r="7921" spans="28:28" ht="15.75">
      <c r="AB7921" s="139"/>
    </row>
    <row r="7922" spans="28:28" ht="15.75">
      <c r="AB7922" s="139"/>
    </row>
    <row r="7923" spans="28:28" ht="15.75">
      <c r="AB7923" s="139"/>
    </row>
    <row r="7924" spans="28:28" ht="15.75">
      <c r="AB7924" s="139"/>
    </row>
    <row r="7925" spans="28:28" ht="15.75">
      <c r="AB7925" s="139"/>
    </row>
    <row r="7926" spans="28:28" ht="15.75">
      <c r="AB7926" s="139"/>
    </row>
    <row r="7927" spans="28:28" ht="15.75">
      <c r="AB7927" s="139"/>
    </row>
    <row r="7928" spans="28:28" ht="15.75">
      <c r="AB7928" s="139"/>
    </row>
    <row r="7929" spans="28:28" ht="15.75">
      <c r="AB7929" s="139"/>
    </row>
    <row r="7930" spans="28:28" ht="15.75">
      <c r="AB7930" s="139"/>
    </row>
    <row r="7931" spans="28:28" ht="15.75">
      <c r="AB7931" s="139"/>
    </row>
    <row r="7932" spans="28:28" ht="15.75">
      <c r="AB7932" s="139"/>
    </row>
    <row r="7933" spans="28:28" ht="15.75">
      <c r="AB7933" s="139"/>
    </row>
    <row r="7934" spans="28:28" ht="15.75">
      <c r="AB7934" s="139"/>
    </row>
    <row r="7935" spans="28:28" ht="15.75">
      <c r="AB7935" s="139"/>
    </row>
    <row r="7936" spans="28:28" ht="15.75">
      <c r="AB7936" s="139"/>
    </row>
    <row r="7937" spans="28:28" ht="15.75">
      <c r="AB7937" s="139"/>
    </row>
    <row r="7938" spans="28:28" ht="15.75">
      <c r="AB7938" s="139"/>
    </row>
    <row r="7939" spans="28:28" ht="15.75">
      <c r="AB7939" s="139"/>
    </row>
    <row r="7940" spans="28:28" ht="15.75">
      <c r="AB7940" s="139"/>
    </row>
    <row r="7941" spans="28:28" ht="15.75">
      <c r="AB7941" s="139"/>
    </row>
    <row r="7942" spans="28:28" ht="15.75">
      <c r="AB7942" s="139"/>
    </row>
    <row r="7943" spans="28:28" ht="15.75">
      <c r="AB7943" s="139"/>
    </row>
    <row r="7944" spans="28:28" ht="15.75">
      <c r="AB7944" s="139"/>
    </row>
    <row r="7945" spans="28:28" ht="15.75">
      <c r="AB7945" s="139"/>
    </row>
    <row r="7946" spans="28:28" ht="15.75">
      <c r="AB7946" s="139"/>
    </row>
    <row r="7947" spans="28:28" ht="15.75">
      <c r="AB7947" s="139"/>
    </row>
    <row r="7948" spans="28:28" ht="15.75">
      <c r="AB7948" s="139"/>
    </row>
    <row r="7949" spans="28:28" ht="15.75">
      <c r="AB7949" s="139"/>
    </row>
    <row r="7950" spans="28:28" ht="15.75">
      <c r="AB7950" s="139"/>
    </row>
    <row r="7951" spans="28:28" ht="15.75">
      <c r="AB7951" s="139"/>
    </row>
    <row r="7952" spans="28:28" ht="15.75">
      <c r="AB7952" s="139"/>
    </row>
    <row r="7953" spans="28:28" ht="15.75">
      <c r="AB7953" s="139"/>
    </row>
    <row r="7954" spans="28:28" ht="15.75">
      <c r="AB7954" s="139"/>
    </row>
    <row r="7955" spans="28:28" ht="15.75">
      <c r="AB7955" s="139"/>
    </row>
    <row r="7956" spans="28:28" ht="15.75">
      <c r="AB7956" s="139"/>
    </row>
    <row r="7957" spans="28:28" ht="15.75">
      <c r="AB7957" s="139"/>
    </row>
    <row r="7958" spans="28:28" ht="15.75">
      <c r="AB7958" s="139"/>
    </row>
    <row r="7959" spans="28:28" ht="15.75">
      <c r="AB7959" s="139"/>
    </row>
    <row r="7960" spans="28:28" ht="15.75">
      <c r="AB7960" s="139"/>
    </row>
    <row r="7961" spans="28:28" ht="15.75">
      <c r="AB7961" s="139"/>
    </row>
    <row r="7962" spans="28:28" ht="15.75">
      <c r="AB7962" s="139"/>
    </row>
    <row r="7963" spans="28:28" ht="15.75">
      <c r="AB7963" s="139"/>
    </row>
    <row r="7964" spans="28:28" ht="15.75">
      <c r="AB7964" s="139"/>
    </row>
    <row r="7965" spans="28:28" ht="15.75">
      <c r="AB7965" s="139"/>
    </row>
    <row r="7966" spans="28:28" ht="15.75">
      <c r="AB7966" s="139"/>
    </row>
    <row r="7967" spans="28:28" ht="15.75">
      <c r="AB7967" s="139"/>
    </row>
    <row r="7968" spans="28:28" ht="15.75">
      <c r="AB7968" s="139"/>
    </row>
    <row r="7969" spans="28:28" ht="15.75">
      <c r="AB7969" s="139"/>
    </row>
    <row r="7970" spans="28:28" ht="15.75">
      <c r="AB7970" s="139"/>
    </row>
    <row r="7971" spans="28:28" ht="15.75">
      <c r="AB7971" s="139"/>
    </row>
    <row r="7972" spans="28:28" ht="15.75">
      <c r="AB7972" s="139"/>
    </row>
    <row r="7973" spans="28:28" ht="15.75">
      <c r="AB7973" s="139"/>
    </row>
    <row r="7974" spans="28:28" ht="15.75">
      <c r="AB7974" s="139"/>
    </row>
    <row r="7975" spans="28:28" ht="15.75">
      <c r="AB7975" s="139"/>
    </row>
    <row r="7976" spans="28:28" ht="15.75">
      <c r="AB7976" s="139"/>
    </row>
    <row r="7977" spans="28:28" ht="15.75">
      <c r="AB7977" s="139"/>
    </row>
    <row r="7978" spans="28:28" ht="15.75">
      <c r="AB7978" s="139"/>
    </row>
    <row r="7979" spans="28:28" ht="15.75">
      <c r="AB7979" s="139"/>
    </row>
    <row r="7980" spans="28:28" ht="15.75">
      <c r="AB7980" s="139"/>
    </row>
    <row r="7981" spans="28:28" ht="15.75">
      <c r="AB7981" s="139"/>
    </row>
    <row r="7982" spans="28:28" ht="15.75">
      <c r="AB7982" s="139"/>
    </row>
    <row r="7983" spans="28:28" ht="15.75">
      <c r="AB7983" s="139"/>
    </row>
    <row r="7984" spans="28:28" ht="15.75">
      <c r="AB7984" s="139"/>
    </row>
    <row r="7985" spans="28:28" ht="15.75">
      <c r="AB7985" s="139"/>
    </row>
    <row r="7986" spans="28:28" ht="15.75">
      <c r="AB7986" s="139"/>
    </row>
    <row r="7987" spans="28:28" ht="15.75">
      <c r="AB7987" s="139"/>
    </row>
    <row r="7988" spans="28:28" ht="15.75">
      <c r="AB7988" s="139"/>
    </row>
    <row r="7989" spans="28:28" ht="15.75">
      <c r="AB7989" s="139"/>
    </row>
    <row r="7990" spans="28:28" ht="15.75">
      <c r="AB7990" s="139"/>
    </row>
    <row r="7991" spans="28:28" ht="15.75">
      <c r="AB7991" s="139"/>
    </row>
    <row r="7992" spans="28:28" ht="15.75">
      <c r="AB7992" s="139"/>
    </row>
    <row r="7993" spans="28:28" ht="15.75">
      <c r="AB7993" s="139"/>
    </row>
    <row r="7994" spans="28:28" ht="15.75">
      <c r="AB7994" s="139"/>
    </row>
    <row r="7995" spans="28:28" ht="15.75">
      <c r="AB7995" s="139"/>
    </row>
    <row r="7996" spans="28:28" ht="15.75">
      <c r="AB7996" s="139"/>
    </row>
    <row r="7997" spans="28:28" ht="15.75">
      <c r="AB7997" s="139"/>
    </row>
    <row r="7998" spans="28:28" ht="15.75">
      <c r="AB7998" s="139"/>
    </row>
    <row r="7999" spans="28:28" ht="15.75">
      <c r="AB7999" s="139"/>
    </row>
    <row r="8000" spans="28:28" ht="15.75">
      <c r="AB8000" s="139"/>
    </row>
    <row r="8001" spans="28:28" ht="15.75">
      <c r="AB8001" s="139"/>
    </row>
    <row r="8002" spans="28:28" ht="15.75">
      <c r="AB8002" s="139"/>
    </row>
    <row r="8003" spans="28:28" ht="15.75">
      <c r="AB8003" s="139"/>
    </row>
    <row r="8004" spans="28:28" ht="15.75">
      <c r="AB8004" s="139"/>
    </row>
    <row r="8005" spans="28:28" ht="15.75">
      <c r="AB8005" s="139"/>
    </row>
    <row r="8006" spans="28:28" ht="15.75">
      <c r="AB8006" s="139"/>
    </row>
    <row r="8007" spans="28:28" ht="15.75">
      <c r="AB8007" s="139"/>
    </row>
    <row r="8008" spans="28:28" ht="15.75">
      <c r="AB8008" s="139"/>
    </row>
    <row r="8009" spans="28:28" ht="15.75">
      <c r="AB8009" s="139"/>
    </row>
    <row r="8010" spans="28:28" ht="15.75">
      <c r="AB8010" s="139"/>
    </row>
    <row r="8011" spans="28:28" ht="15.75">
      <c r="AB8011" s="139"/>
    </row>
    <row r="8012" spans="28:28" ht="15.75">
      <c r="AB8012" s="139"/>
    </row>
    <row r="8013" spans="28:28" ht="15.75">
      <c r="AB8013" s="139"/>
    </row>
    <row r="8014" spans="28:28" ht="15.75">
      <c r="AB8014" s="139"/>
    </row>
    <row r="8015" spans="28:28" ht="15.75">
      <c r="AB8015" s="139"/>
    </row>
    <row r="8016" spans="28:28" ht="15.75">
      <c r="AB8016" s="139"/>
    </row>
    <row r="8017" spans="28:28" ht="15.75">
      <c r="AB8017" s="139"/>
    </row>
    <row r="8018" spans="28:28" ht="15.75">
      <c r="AB8018" s="139"/>
    </row>
    <row r="8019" spans="28:28" ht="15.75">
      <c r="AB8019" s="139"/>
    </row>
    <row r="8020" spans="28:28" ht="15.75">
      <c r="AB8020" s="139"/>
    </row>
    <row r="8021" spans="28:28" ht="15.75">
      <c r="AB8021" s="139"/>
    </row>
    <row r="8022" spans="28:28" ht="15.75">
      <c r="AB8022" s="139"/>
    </row>
    <row r="8023" spans="28:28" ht="15.75">
      <c r="AB8023" s="139"/>
    </row>
    <row r="8024" spans="28:28" ht="15.75">
      <c r="AB8024" s="139"/>
    </row>
    <row r="8025" spans="28:28" ht="15.75">
      <c r="AB8025" s="139"/>
    </row>
    <row r="8026" spans="28:28" ht="15.75">
      <c r="AB8026" s="139"/>
    </row>
    <row r="8027" spans="28:28" ht="15.75">
      <c r="AB8027" s="139"/>
    </row>
    <row r="8028" spans="28:28" ht="15.75">
      <c r="AB8028" s="139"/>
    </row>
    <row r="8029" spans="28:28" ht="15.75">
      <c r="AB8029" s="139"/>
    </row>
    <row r="8030" spans="28:28" ht="15.75">
      <c r="AB8030" s="139"/>
    </row>
    <row r="8031" spans="28:28" ht="15.75">
      <c r="AB8031" s="139"/>
    </row>
    <row r="8032" spans="28:28" ht="15.75">
      <c r="AB8032" s="139"/>
    </row>
    <row r="8033" spans="28:28" ht="15.75">
      <c r="AB8033" s="139"/>
    </row>
    <row r="8034" spans="28:28" ht="15.75">
      <c r="AB8034" s="139"/>
    </row>
    <row r="8035" spans="28:28" ht="15.75">
      <c r="AB8035" s="139"/>
    </row>
    <row r="8036" spans="28:28" ht="15.75">
      <c r="AB8036" s="139"/>
    </row>
    <row r="8037" spans="28:28" ht="15.75">
      <c r="AB8037" s="139"/>
    </row>
    <row r="8038" spans="28:28" ht="15.75">
      <c r="AB8038" s="139"/>
    </row>
    <row r="8039" spans="28:28" ht="15.75">
      <c r="AB8039" s="139"/>
    </row>
    <row r="8040" spans="28:28" ht="15.75">
      <c r="AB8040" s="139"/>
    </row>
    <row r="8041" spans="28:28" ht="15.75">
      <c r="AB8041" s="139"/>
    </row>
    <row r="8042" spans="28:28" ht="15.75">
      <c r="AB8042" s="139"/>
    </row>
    <row r="8043" spans="28:28" ht="15.75">
      <c r="AB8043" s="139"/>
    </row>
    <row r="8044" spans="28:28" ht="15.75">
      <c r="AB8044" s="139"/>
    </row>
    <row r="8045" spans="28:28" ht="15.75">
      <c r="AB8045" s="139"/>
    </row>
    <row r="8046" spans="28:28" ht="15.75">
      <c r="AB8046" s="139"/>
    </row>
    <row r="8047" spans="28:28" ht="15.75">
      <c r="AB8047" s="139"/>
    </row>
    <row r="8048" spans="28:28" ht="15.75">
      <c r="AB8048" s="139"/>
    </row>
    <row r="8049" spans="28:28" ht="15.75">
      <c r="AB8049" s="139"/>
    </row>
    <row r="8050" spans="28:28" ht="15.75">
      <c r="AB8050" s="139"/>
    </row>
    <row r="8051" spans="28:28" ht="15.75">
      <c r="AB8051" s="139"/>
    </row>
    <row r="8052" spans="28:28" ht="15.75">
      <c r="AB8052" s="139"/>
    </row>
    <row r="8053" spans="28:28" ht="15.75">
      <c r="AB8053" s="139"/>
    </row>
    <row r="8054" spans="28:28" ht="15.75">
      <c r="AB8054" s="139"/>
    </row>
    <row r="8055" spans="28:28" ht="15.75">
      <c r="AB8055" s="139"/>
    </row>
    <row r="8056" spans="28:28" ht="15.75">
      <c r="AB8056" s="139"/>
    </row>
    <row r="8057" spans="28:28" ht="15.75">
      <c r="AB8057" s="139"/>
    </row>
    <row r="8058" spans="28:28" ht="15.75">
      <c r="AB8058" s="139"/>
    </row>
    <row r="8059" spans="28:28" ht="15.75">
      <c r="AB8059" s="139"/>
    </row>
    <row r="8060" spans="28:28" ht="15.75">
      <c r="AB8060" s="139"/>
    </row>
    <row r="8061" spans="28:28" ht="15.75">
      <c r="AB8061" s="139"/>
    </row>
    <row r="8062" spans="28:28" ht="15.75">
      <c r="AB8062" s="139"/>
    </row>
    <row r="8063" spans="28:28" ht="15.75">
      <c r="AB8063" s="139"/>
    </row>
    <row r="8064" spans="28:28" ht="15.75">
      <c r="AB8064" s="139"/>
    </row>
    <row r="8065" spans="28:28" ht="15.75">
      <c r="AB8065" s="139"/>
    </row>
    <row r="8066" spans="28:28" ht="15.75">
      <c r="AB8066" s="139"/>
    </row>
    <row r="8067" spans="28:28" ht="15.75">
      <c r="AB8067" s="139"/>
    </row>
    <row r="8068" spans="28:28" ht="15.75">
      <c r="AB8068" s="139"/>
    </row>
    <row r="8069" spans="28:28" ht="15.75">
      <c r="AB8069" s="139"/>
    </row>
    <row r="8070" spans="28:28" ht="15.75">
      <c r="AB8070" s="139"/>
    </row>
    <row r="8071" spans="28:28" ht="15.75">
      <c r="AB8071" s="139"/>
    </row>
    <row r="8072" spans="28:28" ht="15.75">
      <c r="AB8072" s="139"/>
    </row>
    <row r="8073" spans="28:28" ht="15.75">
      <c r="AB8073" s="139"/>
    </row>
    <row r="8074" spans="28:28" ht="15.75">
      <c r="AB8074" s="139"/>
    </row>
    <row r="8075" spans="28:28" ht="15.75">
      <c r="AB8075" s="139"/>
    </row>
    <row r="8076" spans="28:28" ht="15.75">
      <c r="AB8076" s="139"/>
    </row>
    <row r="8077" spans="28:28" ht="15.75">
      <c r="AB8077" s="139"/>
    </row>
    <row r="8078" spans="28:28" ht="15.75">
      <c r="AB8078" s="139"/>
    </row>
    <row r="8079" spans="28:28" ht="15.75">
      <c r="AB8079" s="139"/>
    </row>
    <row r="8080" spans="28:28" ht="15.75">
      <c r="AB8080" s="139"/>
    </row>
    <row r="8081" spans="28:28" ht="15.75">
      <c r="AB8081" s="139"/>
    </row>
    <row r="8082" spans="28:28" ht="15.75">
      <c r="AB8082" s="139"/>
    </row>
    <row r="8083" spans="28:28" ht="15.75">
      <c r="AB8083" s="139"/>
    </row>
    <row r="8084" spans="28:28" ht="15.75">
      <c r="AB8084" s="139"/>
    </row>
    <row r="8085" spans="28:28" ht="15.75">
      <c r="AB8085" s="139"/>
    </row>
    <row r="8086" spans="28:28" ht="15.75">
      <c r="AB8086" s="139"/>
    </row>
    <row r="8087" spans="28:28" ht="15.75">
      <c r="AB8087" s="139"/>
    </row>
    <row r="8088" spans="28:28" ht="15.75">
      <c r="AB8088" s="139"/>
    </row>
    <row r="8089" spans="28:28" ht="15.75">
      <c r="AB8089" s="139"/>
    </row>
    <row r="8090" spans="28:28" ht="15.75">
      <c r="AB8090" s="139"/>
    </row>
    <row r="8091" spans="28:28" ht="15.75">
      <c r="AB8091" s="139"/>
    </row>
    <row r="8092" spans="28:28" ht="15.75">
      <c r="AB8092" s="139"/>
    </row>
    <row r="8093" spans="28:28" ht="15.75">
      <c r="AB8093" s="139"/>
    </row>
    <row r="8094" spans="28:28" ht="15.75">
      <c r="AB8094" s="139"/>
    </row>
    <row r="8095" spans="28:28" ht="15.75">
      <c r="AB8095" s="139"/>
    </row>
    <row r="8096" spans="28:28" ht="15.75">
      <c r="AB8096" s="139"/>
    </row>
    <row r="8097" spans="28:28" ht="15.75">
      <c r="AB8097" s="139"/>
    </row>
    <row r="8098" spans="28:28" ht="15.75">
      <c r="AB8098" s="139"/>
    </row>
    <row r="8099" spans="28:28" ht="15.75">
      <c r="AB8099" s="139"/>
    </row>
    <row r="8100" spans="28:28" ht="15.75">
      <c r="AB8100" s="139"/>
    </row>
    <row r="8101" spans="28:28" ht="15.75">
      <c r="AB8101" s="139"/>
    </row>
    <row r="8102" spans="28:28" ht="15.75">
      <c r="AB8102" s="139"/>
    </row>
    <row r="8103" spans="28:28" ht="15.75">
      <c r="AB8103" s="139"/>
    </row>
    <row r="8104" spans="28:28" ht="15.75">
      <c r="AB8104" s="139"/>
    </row>
    <row r="8105" spans="28:28" ht="15.75">
      <c r="AB8105" s="139"/>
    </row>
    <row r="8106" spans="28:28" ht="15.75">
      <c r="AB8106" s="139"/>
    </row>
    <row r="8107" spans="28:28" ht="15.75">
      <c r="AB8107" s="139"/>
    </row>
    <row r="8108" spans="28:28" ht="15.75">
      <c r="AB8108" s="139"/>
    </row>
    <row r="8109" spans="28:28" ht="15.75">
      <c r="AB8109" s="139"/>
    </row>
    <row r="8110" spans="28:28" ht="15.75">
      <c r="AB8110" s="139"/>
    </row>
    <row r="8111" spans="28:28" ht="15.75">
      <c r="AB8111" s="139"/>
    </row>
    <row r="8112" spans="28:28" ht="15.75">
      <c r="AB8112" s="139"/>
    </row>
    <row r="8113" spans="28:28" ht="15.75">
      <c r="AB8113" s="139"/>
    </row>
    <row r="8114" spans="28:28" ht="15.75">
      <c r="AB8114" s="139"/>
    </row>
    <row r="8115" spans="28:28" ht="15.75">
      <c r="AB8115" s="139"/>
    </row>
    <row r="8116" spans="28:28" ht="15.75">
      <c r="AB8116" s="139"/>
    </row>
    <row r="8117" spans="28:28" ht="15.75">
      <c r="AB8117" s="139"/>
    </row>
    <row r="8118" spans="28:28" ht="15.75">
      <c r="AB8118" s="139"/>
    </row>
    <row r="8119" spans="28:28" ht="15.75">
      <c r="AB8119" s="139"/>
    </row>
    <row r="8120" spans="28:28" ht="15.75">
      <c r="AB8120" s="139"/>
    </row>
    <row r="8121" spans="28:28" ht="15.75">
      <c r="AB8121" s="139"/>
    </row>
    <row r="8122" spans="28:28" ht="15.75">
      <c r="AB8122" s="139"/>
    </row>
    <row r="8123" spans="28:28" ht="15.75">
      <c r="AB8123" s="139"/>
    </row>
    <row r="8124" spans="28:28" ht="15.75">
      <c r="AB8124" s="139"/>
    </row>
    <row r="8125" spans="28:28" ht="15.75">
      <c r="AB8125" s="139"/>
    </row>
    <row r="8126" spans="28:28" ht="15.75">
      <c r="AB8126" s="139"/>
    </row>
    <row r="8127" spans="28:28" ht="15.75">
      <c r="AB8127" s="139"/>
    </row>
    <row r="8128" spans="28:28" ht="15.75">
      <c r="AB8128" s="139"/>
    </row>
    <row r="8129" spans="28:28" ht="15.75">
      <c r="AB8129" s="139"/>
    </row>
    <row r="8130" spans="28:28" ht="15.75">
      <c r="AB8130" s="139"/>
    </row>
    <row r="8131" spans="28:28" ht="15.75">
      <c r="AB8131" s="139"/>
    </row>
    <row r="8132" spans="28:28" ht="15.75">
      <c r="AB8132" s="139"/>
    </row>
    <row r="8133" spans="28:28" ht="15.75">
      <c r="AB8133" s="139"/>
    </row>
    <row r="8134" spans="28:28" ht="15.75">
      <c r="AB8134" s="139"/>
    </row>
    <row r="8135" spans="28:28" ht="15.75">
      <c r="AB8135" s="139"/>
    </row>
    <row r="8136" spans="28:28" ht="15.75">
      <c r="AB8136" s="139"/>
    </row>
    <row r="8137" spans="28:28" ht="15.75">
      <c r="AB8137" s="139"/>
    </row>
    <row r="8138" spans="28:28" ht="15.75">
      <c r="AB8138" s="139"/>
    </row>
    <row r="8139" spans="28:28" ht="15.75">
      <c r="AB8139" s="139"/>
    </row>
    <row r="8140" spans="28:28" ht="15.75">
      <c r="AB8140" s="139"/>
    </row>
    <row r="8141" spans="28:28" ht="15.75">
      <c r="AB8141" s="139"/>
    </row>
    <row r="8142" spans="28:28" ht="15.75">
      <c r="AB8142" s="139"/>
    </row>
    <row r="8143" spans="28:28" ht="15.75">
      <c r="AB8143" s="139"/>
    </row>
    <row r="8144" spans="28:28" ht="15.75">
      <c r="AB8144" s="139"/>
    </row>
    <row r="8145" spans="28:28" ht="15.75">
      <c r="AB8145" s="139"/>
    </row>
    <row r="8146" spans="28:28" ht="15.75">
      <c r="AB8146" s="139"/>
    </row>
    <row r="8147" spans="28:28" ht="15.75">
      <c r="AB8147" s="139"/>
    </row>
    <row r="8148" spans="28:28" ht="15.75">
      <c r="AB8148" s="139"/>
    </row>
    <row r="8149" spans="28:28" ht="15.75">
      <c r="AB8149" s="139"/>
    </row>
    <row r="8150" spans="28:28" ht="15.75">
      <c r="AB8150" s="139"/>
    </row>
    <row r="8151" spans="28:28" ht="15.75">
      <c r="AB8151" s="139"/>
    </row>
    <row r="8152" spans="28:28" ht="15.75">
      <c r="AB8152" s="139"/>
    </row>
    <row r="8153" spans="28:28" ht="15.75">
      <c r="AB8153" s="139"/>
    </row>
    <row r="8154" spans="28:28" ht="15.75">
      <c r="AB8154" s="139"/>
    </row>
    <row r="8155" spans="28:28" ht="15.75">
      <c r="AB8155" s="139"/>
    </row>
    <row r="8156" spans="28:28" ht="15.75">
      <c r="AB8156" s="139"/>
    </row>
    <row r="8157" spans="28:28" ht="15.75">
      <c r="AB8157" s="139"/>
    </row>
    <row r="8158" spans="28:28" ht="15.75">
      <c r="AB8158" s="139"/>
    </row>
    <row r="8159" spans="28:28" ht="15.75">
      <c r="AB8159" s="139"/>
    </row>
    <row r="8160" spans="28:28" ht="15.75">
      <c r="AB8160" s="139"/>
    </row>
    <row r="8161" spans="28:28" ht="15.75">
      <c r="AB8161" s="139"/>
    </row>
    <row r="8162" spans="28:28" ht="15.75">
      <c r="AB8162" s="139"/>
    </row>
    <row r="8163" spans="28:28" ht="15.75">
      <c r="AB8163" s="139"/>
    </row>
    <row r="8164" spans="28:28" ht="15.75">
      <c r="AB8164" s="139"/>
    </row>
    <row r="8165" spans="28:28" ht="15.75">
      <c r="AB8165" s="139"/>
    </row>
    <row r="8166" spans="28:28" ht="15.75">
      <c r="AB8166" s="139"/>
    </row>
    <row r="8167" spans="28:28" ht="15.75">
      <c r="AB8167" s="139"/>
    </row>
    <row r="8168" spans="28:28" ht="15.75">
      <c r="AB8168" s="139"/>
    </row>
    <row r="8169" spans="28:28" ht="15.75">
      <c r="AB8169" s="139"/>
    </row>
    <row r="8170" spans="28:28" ht="15.75">
      <c r="AB8170" s="139"/>
    </row>
    <row r="8171" spans="28:28" ht="15.75">
      <c r="AB8171" s="139"/>
    </row>
    <row r="8172" spans="28:28" ht="15.75">
      <c r="AB8172" s="139"/>
    </row>
    <row r="8173" spans="28:28" ht="15.75">
      <c r="AB8173" s="139"/>
    </row>
    <row r="8174" spans="28:28" ht="15.75">
      <c r="AB8174" s="139"/>
    </row>
    <row r="8175" spans="28:28" ht="15.75">
      <c r="AB8175" s="139"/>
    </row>
    <row r="8176" spans="28:28" ht="15.75">
      <c r="AB8176" s="139"/>
    </row>
    <row r="8177" spans="28:28" ht="15.75">
      <c r="AB8177" s="139"/>
    </row>
    <row r="8178" spans="28:28" ht="15.75">
      <c r="AB8178" s="139"/>
    </row>
    <row r="8179" spans="28:28" ht="15.75">
      <c r="AB8179" s="139"/>
    </row>
    <row r="8180" spans="28:28" ht="15.75">
      <c r="AB8180" s="139"/>
    </row>
    <row r="8181" spans="28:28" ht="15.75">
      <c r="AB8181" s="139"/>
    </row>
    <row r="8182" spans="28:28" ht="15.75">
      <c r="AB8182" s="139"/>
    </row>
    <row r="8183" spans="28:28" ht="15.75">
      <c r="AB8183" s="139"/>
    </row>
    <row r="8184" spans="28:28" ht="15.75">
      <c r="AB8184" s="139"/>
    </row>
    <row r="8185" spans="28:28" ht="15.75">
      <c r="AB8185" s="139"/>
    </row>
    <row r="8186" spans="28:28" ht="15.75">
      <c r="AB8186" s="139"/>
    </row>
    <row r="8187" spans="28:28" ht="15.75">
      <c r="AB8187" s="139"/>
    </row>
    <row r="8188" spans="28:28" ht="15.75">
      <c r="AB8188" s="139"/>
    </row>
    <row r="8189" spans="28:28" ht="15.75">
      <c r="AB8189" s="139"/>
    </row>
    <row r="8190" spans="28:28" ht="15.75">
      <c r="AB8190" s="139"/>
    </row>
    <row r="8191" spans="28:28" ht="15.75">
      <c r="AB8191" s="139"/>
    </row>
    <row r="8192" spans="28:28" ht="15.75">
      <c r="AB8192" s="139"/>
    </row>
    <row r="8193" spans="28:28" ht="15.75">
      <c r="AB8193" s="139"/>
    </row>
    <row r="8194" spans="28:28" ht="15.75">
      <c r="AB8194" s="139"/>
    </row>
    <row r="8195" spans="28:28" ht="15.75">
      <c r="AB8195" s="139"/>
    </row>
    <row r="8196" spans="28:28" ht="15.75">
      <c r="AB8196" s="139"/>
    </row>
    <row r="8197" spans="28:28" ht="15.75">
      <c r="AB8197" s="139"/>
    </row>
    <row r="8198" spans="28:28" ht="15.75">
      <c r="AB8198" s="139"/>
    </row>
    <row r="8199" spans="28:28" ht="15.75">
      <c r="AB8199" s="139"/>
    </row>
    <row r="8200" spans="28:28" ht="15.75">
      <c r="AB8200" s="139"/>
    </row>
    <row r="8201" spans="28:28" ht="15.75">
      <c r="AB8201" s="139"/>
    </row>
    <row r="8202" spans="28:28" ht="15.75">
      <c r="AB8202" s="139"/>
    </row>
    <row r="8203" spans="28:28" ht="15.75">
      <c r="AB8203" s="139"/>
    </row>
    <row r="8204" spans="28:28" ht="15.75">
      <c r="AB8204" s="139"/>
    </row>
    <row r="8205" spans="28:28" ht="15.75">
      <c r="AB8205" s="139"/>
    </row>
    <row r="8206" spans="28:28" ht="15.75">
      <c r="AB8206" s="139"/>
    </row>
    <row r="8207" spans="28:28" ht="15.75">
      <c r="AB8207" s="139"/>
    </row>
    <row r="8208" spans="28:28" ht="15.75">
      <c r="AB8208" s="139"/>
    </row>
    <row r="8209" spans="28:28" ht="15.75">
      <c r="AB8209" s="139"/>
    </row>
    <row r="8210" spans="28:28" ht="15.75">
      <c r="AB8210" s="139"/>
    </row>
    <row r="8211" spans="28:28" ht="15.75">
      <c r="AB8211" s="139"/>
    </row>
    <row r="8212" spans="28:28" ht="15.75">
      <c r="AB8212" s="139"/>
    </row>
    <row r="8213" spans="28:28" ht="15.75">
      <c r="AB8213" s="139"/>
    </row>
    <row r="8214" spans="28:28" ht="15.75">
      <c r="AB8214" s="139"/>
    </row>
    <row r="8215" spans="28:28" ht="15.75">
      <c r="AB8215" s="139"/>
    </row>
    <row r="8216" spans="28:28" ht="15.75">
      <c r="AB8216" s="139"/>
    </row>
    <row r="8217" spans="28:28" ht="15.75">
      <c r="AB8217" s="139"/>
    </row>
    <row r="8218" spans="28:28" ht="15.75">
      <c r="AB8218" s="139"/>
    </row>
    <row r="8219" spans="28:28" ht="15.75">
      <c r="AB8219" s="139"/>
    </row>
    <row r="8220" spans="28:28" ht="15.75">
      <c r="AB8220" s="139"/>
    </row>
    <row r="8221" spans="28:28" ht="15.75">
      <c r="AB8221" s="139"/>
    </row>
    <row r="8222" spans="28:28" ht="15.75">
      <c r="AB8222" s="139"/>
    </row>
    <row r="8223" spans="28:28" ht="15.75">
      <c r="AB8223" s="139"/>
    </row>
    <row r="8224" spans="28:28" ht="15.75">
      <c r="AB8224" s="139"/>
    </row>
    <row r="8225" spans="28:28" ht="15.75">
      <c r="AB8225" s="139"/>
    </row>
    <row r="8226" spans="28:28" ht="15.75">
      <c r="AB8226" s="139"/>
    </row>
    <row r="8227" spans="28:28" ht="15.75">
      <c r="AB8227" s="139"/>
    </row>
    <row r="8228" spans="28:28" ht="15.75">
      <c r="AB8228" s="139"/>
    </row>
    <row r="8229" spans="28:28" ht="15.75">
      <c r="AB8229" s="139"/>
    </row>
    <row r="8230" spans="28:28" ht="15.75">
      <c r="AB8230" s="139"/>
    </row>
    <row r="8231" spans="28:28" ht="15.75">
      <c r="AB8231" s="139"/>
    </row>
    <row r="8232" spans="28:28" ht="15.75">
      <c r="AB8232" s="139"/>
    </row>
    <row r="8233" spans="28:28" ht="15.75">
      <c r="AB8233" s="139"/>
    </row>
    <row r="8234" spans="28:28" ht="15.75">
      <c r="AB8234" s="139"/>
    </row>
    <row r="8235" spans="28:28" ht="15.75">
      <c r="AB8235" s="139"/>
    </row>
    <row r="8236" spans="28:28" ht="15.75">
      <c r="AB8236" s="139"/>
    </row>
    <row r="8237" spans="28:28" ht="15.75">
      <c r="AB8237" s="139"/>
    </row>
    <row r="8238" spans="28:28" ht="15.75">
      <c r="AB8238" s="139"/>
    </row>
    <row r="8239" spans="28:28" ht="15.75">
      <c r="AB8239" s="139"/>
    </row>
    <row r="8240" spans="28:28" ht="15.75">
      <c r="AB8240" s="139"/>
    </row>
    <row r="8241" spans="28:28" ht="15.75">
      <c r="AB8241" s="139"/>
    </row>
    <row r="8242" spans="28:28" ht="15.75">
      <c r="AB8242" s="139"/>
    </row>
    <row r="8243" spans="28:28" ht="15.75">
      <c r="AB8243" s="139"/>
    </row>
    <row r="8244" spans="28:28" ht="15.75">
      <c r="AB8244" s="139"/>
    </row>
    <row r="8245" spans="28:28" ht="15.75">
      <c r="AB8245" s="139"/>
    </row>
    <row r="8246" spans="28:28" ht="15.75">
      <c r="AB8246" s="139"/>
    </row>
    <row r="8247" spans="28:28" ht="15.75">
      <c r="AB8247" s="139"/>
    </row>
    <row r="8248" spans="28:28" ht="15.75">
      <c r="AB8248" s="139"/>
    </row>
    <row r="8249" spans="28:28" ht="15.75">
      <c r="AB8249" s="139"/>
    </row>
    <row r="8250" spans="28:28" ht="15.75">
      <c r="AB8250" s="139"/>
    </row>
    <row r="8251" spans="28:28" ht="15.75">
      <c r="AB8251" s="139"/>
    </row>
    <row r="8252" spans="28:28" ht="15.75">
      <c r="AB8252" s="139"/>
    </row>
    <row r="8253" spans="28:28" ht="15.75">
      <c r="AB8253" s="139"/>
    </row>
    <row r="8254" spans="28:28" ht="15.75">
      <c r="AB8254" s="139"/>
    </row>
    <row r="8255" spans="28:28" ht="15.75">
      <c r="AB8255" s="139"/>
    </row>
    <row r="8256" spans="28:28" ht="15.75">
      <c r="AB8256" s="139"/>
    </row>
    <row r="8257" spans="28:28" ht="15.75">
      <c r="AB8257" s="139"/>
    </row>
    <row r="8258" spans="28:28" ht="15.75">
      <c r="AB8258" s="139"/>
    </row>
    <row r="8259" spans="28:28" ht="15.75">
      <c r="AB8259" s="139"/>
    </row>
    <row r="8260" spans="28:28" ht="15.75">
      <c r="AB8260" s="139"/>
    </row>
    <row r="8261" spans="28:28" ht="15.75">
      <c r="AB8261" s="139"/>
    </row>
    <row r="8262" spans="28:28" ht="15.75">
      <c r="AB8262" s="139"/>
    </row>
    <row r="8263" spans="28:28" ht="15.75">
      <c r="AB8263" s="139"/>
    </row>
    <row r="8264" spans="28:28" ht="15.75">
      <c r="AB8264" s="139"/>
    </row>
    <row r="8265" spans="28:28" ht="15.75">
      <c r="AB8265" s="139"/>
    </row>
    <row r="8266" spans="28:28" ht="15.75">
      <c r="AB8266" s="139"/>
    </row>
    <row r="8267" spans="28:28" ht="15.75">
      <c r="AB8267" s="139"/>
    </row>
    <row r="8268" spans="28:28" ht="15.75">
      <c r="AB8268" s="139"/>
    </row>
    <row r="8269" spans="28:28" ht="15.75">
      <c r="AB8269" s="139"/>
    </row>
    <row r="8270" spans="28:28" ht="15.75">
      <c r="AB8270" s="139"/>
    </row>
    <row r="8271" spans="28:28" ht="15.75">
      <c r="AB8271" s="139"/>
    </row>
    <row r="8272" spans="28:28" ht="15.75">
      <c r="AB8272" s="139"/>
    </row>
    <row r="8273" spans="28:28" ht="15.75">
      <c r="AB8273" s="139"/>
    </row>
    <row r="8274" spans="28:28" ht="15.75">
      <c r="AB8274" s="139"/>
    </row>
    <row r="8275" spans="28:28" ht="15.75">
      <c r="AB8275" s="139"/>
    </row>
    <row r="8276" spans="28:28" ht="15.75">
      <c r="AB8276" s="139"/>
    </row>
    <row r="8277" spans="28:28" ht="15.75">
      <c r="AB8277" s="139"/>
    </row>
    <row r="8278" spans="28:28" ht="15.75">
      <c r="AB8278" s="139"/>
    </row>
    <row r="8279" spans="28:28" ht="15.75">
      <c r="AB8279" s="139"/>
    </row>
    <row r="8280" spans="28:28" ht="15.75">
      <c r="AB8280" s="139"/>
    </row>
    <row r="8281" spans="28:28" ht="15.75">
      <c r="AB8281" s="139"/>
    </row>
    <row r="8282" spans="28:28" ht="15.75">
      <c r="AB8282" s="139"/>
    </row>
    <row r="8283" spans="28:28" ht="15.75">
      <c r="AB8283" s="139"/>
    </row>
    <row r="8284" spans="28:28" ht="15.75">
      <c r="AB8284" s="139"/>
    </row>
    <row r="8285" spans="28:28" ht="15.75">
      <c r="AB8285" s="139"/>
    </row>
    <row r="8286" spans="28:28" ht="15.75">
      <c r="AB8286" s="139"/>
    </row>
    <row r="8287" spans="28:28" ht="15.75">
      <c r="AB8287" s="139"/>
    </row>
    <row r="8288" spans="28:28" ht="15.75">
      <c r="AB8288" s="139"/>
    </row>
    <row r="8289" spans="28:28" ht="15.75">
      <c r="AB8289" s="139"/>
    </row>
    <row r="8290" spans="28:28" ht="15.75">
      <c r="AB8290" s="139"/>
    </row>
    <row r="8291" spans="28:28" ht="15.75">
      <c r="AB8291" s="139"/>
    </row>
    <row r="8292" spans="28:28" ht="15.75">
      <c r="AB8292" s="139"/>
    </row>
    <row r="8293" spans="28:28" ht="15.75">
      <c r="AB8293" s="139"/>
    </row>
    <row r="8294" spans="28:28" ht="15.75">
      <c r="AB8294" s="139"/>
    </row>
    <row r="8295" spans="28:28" ht="15.75">
      <c r="AB8295" s="139"/>
    </row>
    <row r="8296" spans="28:28" ht="15.75">
      <c r="AB8296" s="139"/>
    </row>
    <row r="8297" spans="28:28" ht="15.75">
      <c r="AB8297" s="139"/>
    </row>
    <row r="8298" spans="28:28" ht="15.75">
      <c r="AB8298" s="139"/>
    </row>
    <row r="8299" spans="28:28" ht="15.75">
      <c r="AB8299" s="139"/>
    </row>
    <row r="8300" spans="28:28" ht="15.75">
      <c r="AB8300" s="139"/>
    </row>
    <row r="8301" spans="28:28" ht="15.75">
      <c r="AB8301" s="139"/>
    </row>
    <row r="8302" spans="28:28" ht="15.75">
      <c r="AB8302" s="139"/>
    </row>
    <row r="8303" spans="28:28" ht="15.75">
      <c r="AB8303" s="139"/>
    </row>
    <row r="8304" spans="28:28" ht="15.75">
      <c r="AB8304" s="139"/>
    </row>
    <row r="8305" spans="28:28" ht="15.75">
      <c r="AB8305" s="139"/>
    </row>
    <row r="8306" spans="28:28" ht="15.75">
      <c r="AB8306" s="139"/>
    </row>
    <row r="8307" spans="28:28" ht="15.75">
      <c r="AB8307" s="139"/>
    </row>
    <row r="8308" spans="28:28" ht="15.75">
      <c r="AB8308" s="139"/>
    </row>
    <row r="8309" spans="28:28" ht="15.75">
      <c r="AB8309" s="139"/>
    </row>
    <row r="8310" spans="28:28" ht="15.75">
      <c r="AB8310" s="139"/>
    </row>
    <row r="8311" spans="28:28" ht="15.75">
      <c r="AB8311" s="139"/>
    </row>
    <row r="8312" spans="28:28" ht="15.75">
      <c r="AB8312" s="139"/>
    </row>
    <row r="8313" spans="28:28" ht="15.75">
      <c r="AB8313" s="139"/>
    </row>
    <row r="8314" spans="28:28" ht="15.75">
      <c r="AB8314" s="139"/>
    </row>
    <row r="8315" spans="28:28" ht="15.75">
      <c r="AB8315" s="139"/>
    </row>
    <row r="8316" spans="28:28" ht="15.75">
      <c r="AB8316" s="139"/>
    </row>
    <row r="8317" spans="28:28" ht="15.75">
      <c r="AB8317" s="139"/>
    </row>
    <row r="8318" spans="28:28" ht="15.75">
      <c r="AB8318" s="139"/>
    </row>
    <row r="8319" spans="28:28" ht="15.75">
      <c r="AB8319" s="139"/>
    </row>
    <row r="8320" spans="28:28" ht="15.75">
      <c r="AB8320" s="139"/>
    </row>
    <row r="8321" spans="28:28" ht="15.75">
      <c r="AB8321" s="139"/>
    </row>
    <row r="8322" spans="28:28" ht="15.75">
      <c r="AB8322" s="139"/>
    </row>
    <row r="8323" spans="28:28" ht="15.75">
      <c r="AB8323" s="139"/>
    </row>
    <row r="8324" spans="28:28" ht="15.75">
      <c r="AB8324" s="139"/>
    </row>
    <row r="8325" spans="28:28" ht="15.75">
      <c r="AB8325" s="139"/>
    </row>
    <row r="8326" spans="28:28" ht="15.75">
      <c r="AB8326" s="139"/>
    </row>
    <row r="8327" spans="28:28" ht="15.75">
      <c r="AB8327" s="139"/>
    </row>
    <row r="8328" spans="28:28" ht="15.75">
      <c r="AB8328" s="139"/>
    </row>
    <row r="8329" spans="28:28" ht="15.75">
      <c r="AB8329" s="139"/>
    </row>
    <row r="8330" spans="28:28" ht="15.75">
      <c r="AB8330" s="139"/>
    </row>
    <row r="8331" spans="28:28" ht="15.75">
      <c r="AB8331" s="139"/>
    </row>
    <row r="8332" spans="28:28" ht="15.75">
      <c r="AB8332" s="139"/>
    </row>
    <row r="8333" spans="28:28" ht="15.75">
      <c r="AB8333" s="139"/>
    </row>
    <row r="8334" spans="28:28" ht="15.75">
      <c r="AB8334" s="139"/>
    </row>
    <row r="8335" spans="28:28" ht="15.75">
      <c r="AB8335" s="139"/>
    </row>
    <row r="8336" spans="28:28" ht="15.75">
      <c r="AB8336" s="139"/>
    </row>
    <row r="8337" spans="28:28" ht="15.75">
      <c r="AB8337" s="139"/>
    </row>
    <row r="8338" spans="28:28" ht="15.75">
      <c r="AB8338" s="139"/>
    </row>
    <row r="8339" spans="28:28" ht="15.75">
      <c r="AB8339" s="139"/>
    </row>
    <row r="8340" spans="28:28" ht="15.75">
      <c r="AB8340" s="139"/>
    </row>
    <row r="8341" spans="28:28" ht="15.75">
      <c r="AB8341" s="139"/>
    </row>
    <row r="8342" spans="28:28" ht="15.75">
      <c r="AB8342" s="139"/>
    </row>
    <row r="8343" spans="28:28" ht="15.75">
      <c r="AB8343" s="139"/>
    </row>
    <row r="8344" spans="28:28" ht="15.75">
      <c r="AB8344" s="139"/>
    </row>
    <row r="8345" spans="28:28" ht="15.75">
      <c r="AB8345" s="139"/>
    </row>
    <row r="8346" spans="28:28" ht="15.75">
      <c r="AB8346" s="139"/>
    </row>
    <row r="8347" spans="28:28" ht="15.75">
      <c r="AB8347" s="139"/>
    </row>
    <row r="8348" spans="28:28" ht="15.75">
      <c r="AB8348" s="139"/>
    </row>
    <row r="8349" spans="28:28" ht="15.75">
      <c r="AB8349" s="139"/>
    </row>
    <row r="8350" spans="28:28" ht="15.75">
      <c r="AB8350" s="139"/>
    </row>
    <row r="8351" spans="28:28" ht="15.75">
      <c r="AB8351" s="139"/>
    </row>
    <row r="8352" spans="28:28" ht="15.75">
      <c r="AB8352" s="139"/>
    </row>
    <row r="8353" spans="28:28" ht="15.75">
      <c r="AB8353" s="139"/>
    </row>
    <row r="8354" spans="28:28" ht="15.75">
      <c r="AB8354" s="139"/>
    </row>
    <row r="8355" spans="28:28" ht="15.75">
      <c r="AB8355" s="139"/>
    </row>
    <row r="8356" spans="28:28" ht="15.75">
      <c r="AB8356" s="139"/>
    </row>
    <row r="8357" spans="28:28" ht="15.75">
      <c r="AB8357" s="139"/>
    </row>
    <row r="8358" spans="28:28" ht="15.75">
      <c r="AB8358" s="139"/>
    </row>
    <row r="8359" spans="28:28" ht="15.75">
      <c r="AB8359" s="139"/>
    </row>
    <row r="8360" spans="28:28" ht="15.75">
      <c r="AB8360" s="139"/>
    </row>
    <row r="8361" spans="28:28" ht="15.75">
      <c r="AB8361" s="139"/>
    </row>
    <row r="8362" spans="28:28" ht="15.75">
      <c r="AB8362" s="139"/>
    </row>
    <row r="8363" spans="28:28" ht="15.75">
      <c r="AB8363" s="139"/>
    </row>
    <row r="8364" spans="28:28" ht="15.75">
      <c r="AB8364" s="139"/>
    </row>
    <row r="8365" spans="28:28" ht="15.75">
      <c r="AB8365" s="139"/>
    </row>
    <row r="8366" spans="28:28" ht="15.75">
      <c r="AB8366" s="139"/>
    </row>
    <row r="8367" spans="28:28" ht="15.75">
      <c r="AB8367" s="139"/>
    </row>
    <row r="8368" spans="28:28" ht="15.75">
      <c r="AB8368" s="139"/>
    </row>
    <row r="8369" spans="28:28" ht="15.75">
      <c r="AB8369" s="139"/>
    </row>
    <row r="8370" spans="28:28" ht="15.75">
      <c r="AB8370" s="139"/>
    </row>
    <row r="8371" spans="28:28" ht="15.75">
      <c r="AB8371" s="139"/>
    </row>
    <row r="8372" spans="28:28" ht="15.75">
      <c r="AB8372" s="139"/>
    </row>
    <row r="8373" spans="28:28" ht="15.75">
      <c r="AB8373" s="139"/>
    </row>
    <row r="8374" spans="28:28" ht="15.75">
      <c r="AB8374" s="139"/>
    </row>
    <row r="8375" spans="28:28" ht="15.75">
      <c r="AB8375" s="139"/>
    </row>
    <row r="8376" spans="28:28" ht="15.75">
      <c r="AB8376" s="139"/>
    </row>
    <row r="8377" spans="28:28" ht="15.75">
      <c r="AB8377" s="139"/>
    </row>
    <row r="8378" spans="28:28" ht="15.75">
      <c r="AB8378" s="139"/>
    </row>
    <row r="8379" spans="28:28" ht="15.75">
      <c r="AB8379" s="139"/>
    </row>
    <row r="8380" spans="28:28" ht="15.75">
      <c r="AB8380" s="139"/>
    </row>
    <row r="8381" spans="28:28" ht="15.75">
      <c r="AB8381" s="139"/>
    </row>
    <row r="8382" spans="28:28" ht="15.75">
      <c r="AB8382" s="139"/>
    </row>
    <row r="8383" spans="28:28" ht="15.75">
      <c r="AB8383" s="139"/>
    </row>
    <row r="8384" spans="28:28" ht="15.75">
      <c r="AB8384" s="139"/>
    </row>
    <row r="8385" spans="28:28" ht="15.75">
      <c r="AB8385" s="139"/>
    </row>
    <row r="8386" spans="28:28" ht="15.75">
      <c r="AB8386" s="139"/>
    </row>
    <row r="8387" spans="28:28" ht="15.75">
      <c r="AB8387" s="139"/>
    </row>
    <row r="8388" spans="28:28" ht="15.75">
      <c r="AB8388" s="139"/>
    </row>
    <row r="8389" spans="28:28" ht="15.75">
      <c r="AB8389" s="139"/>
    </row>
    <row r="8390" spans="28:28" ht="15.75">
      <c r="AB8390" s="139"/>
    </row>
    <row r="8391" spans="28:28" ht="15.75">
      <c r="AB8391" s="139"/>
    </row>
    <row r="8392" spans="28:28" ht="15.75">
      <c r="AB8392" s="139"/>
    </row>
    <row r="8393" spans="28:28" ht="15.75">
      <c r="AB8393" s="139"/>
    </row>
    <row r="8394" spans="28:28" ht="15.75">
      <c r="AB8394" s="139"/>
    </row>
    <row r="8395" spans="28:28" ht="15.75">
      <c r="AB8395" s="139"/>
    </row>
    <row r="8396" spans="28:28" ht="15.75">
      <c r="AB8396" s="139"/>
    </row>
    <row r="8397" spans="28:28" ht="15.75">
      <c r="AB8397" s="139"/>
    </row>
    <row r="8398" spans="28:28" ht="15.75">
      <c r="AB8398" s="139"/>
    </row>
    <row r="8399" spans="28:28" ht="15.75">
      <c r="AB8399" s="139"/>
    </row>
    <row r="8400" spans="28:28" ht="15.75">
      <c r="AB8400" s="139"/>
    </row>
    <row r="8401" spans="28:28" ht="15.75">
      <c r="AB8401" s="139"/>
    </row>
    <row r="8402" spans="28:28" ht="15.75">
      <c r="AB8402" s="139"/>
    </row>
    <row r="8403" spans="28:28" ht="15.75">
      <c r="AB8403" s="139"/>
    </row>
    <row r="8404" spans="28:28" ht="15.75">
      <c r="AB8404" s="139"/>
    </row>
    <row r="8405" spans="28:28" ht="15.75">
      <c r="AB8405" s="139"/>
    </row>
    <row r="8406" spans="28:28" ht="15.75">
      <c r="AB8406" s="139"/>
    </row>
    <row r="8407" spans="28:28" ht="15.75">
      <c r="AB8407" s="139"/>
    </row>
    <row r="8408" spans="28:28" ht="15.75">
      <c r="AB8408" s="139"/>
    </row>
    <row r="8409" spans="28:28" ht="15.75">
      <c r="AB8409" s="139"/>
    </row>
    <row r="8410" spans="28:28" ht="15.75">
      <c r="AB8410" s="139"/>
    </row>
    <row r="8411" spans="28:28" ht="15.75">
      <c r="AB8411" s="139"/>
    </row>
    <row r="8412" spans="28:28" ht="15.75">
      <c r="AB8412" s="139"/>
    </row>
    <row r="8413" spans="28:28" ht="15.75">
      <c r="AB8413" s="139"/>
    </row>
    <row r="8414" spans="28:28" ht="15.75">
      <c r="AB8414" s="139"/>
    </row>
    <row r="8415" spans="28:28" ht="15.75">
      <c r="AB8415" s="139"/>
    </row>
    <row r="8416" spans="28:28" ht="15.75">
      <c r="AB8416" s="139"/>
    </row>
    <row r="8417" spans="28:28" ht="15.75">
      <c r="AB8417" s="139"/>
    </row>
    <row r="8418" spans="28:28" ht="15.75">
      <c r="AB8418" s="139"/>
    </row>
    <row r="8419" spans="28:28" ht="15.75">
      <c r="AB8419" s="139"/>
    </row>
    <row r="8420" spans="28:28" ht="15.75">
      <c r="AB8420" s="139"/>
    </row>
    <row r="8421" spans="28:28" ht="15.75">
      <c r="AB8421" s="139"/>
    </row>
    <row r="8422" spans="28:28" ht="15.75">
      <c r="AB8422" s="139"/>
    </row>
    <row r="8423" spans="28:28" ht="15.75">
      <c r="AB8423" s="139"/>
    </row>
    <row r="8424" spans="28:28" ht="15.75">
      <c r="AB8424" s="139"/>
    </row>
    <row r="8425" spans="28:28" ht="15.75">
      <c r="AB8425" s="139"/>
    </row>
    <row r="8426" spans="28:28" ht="15.75">
      <c r="AB8426" s="139"/>
    </row>
    <row r="8427" spans="28:28" ht="15.75">
      <c r="AB8427" s="139"/>
    </row>
    <row r="8428" spans="28:28" ht="15.75">
      <c r="AB8428" s="139"/>
    </row>
    <row r="8429" spans="28:28" ht="15.75">
      <c r="AB8429" s="139"/>
    </row>
    <row r="8430" spans="28:28" ht="15.75">
      <c r="AB8430" s="139"/>
    </row>
    <row r="8431" spans="28:28" ht="15.75">
      <c r="AB8431" s="139"/>
    </row>
    <row r="8432" spans="28:28" ht="15.75">
      <c r="AB8432" s="139"/>
    </row>
    <row r="8433" spans="28:28" ht="15.75">
      <c r="AB8433" s="139"/>
    </row>
    <row r="8434" spans="28:28" ht="15.75">
      <c r="AB8434" s="139"/>
    </row>
    <row r="8435" spans="28:28" ht="15.75">
      <c r="AB8435" s="139"/>
    </row>
    <row r="8436" spans="28:28" ht="15.75">
      <c r="AB8436" s="139"/>
    </row>
    <row r="8437" spans="28:28" ht="15.75">
      <c r="AB8437" s="139"/>
    </row>
    <row r="8438" spans="28:28" ht="15.75">
      <c r="AB8438" s="139"/>
    </row>
    <row r="8439" spans="28:28" ht="15.75">
      <c r="AB8439" s="139"/>
    </row>
    <row r="8440" spans="28:28" ht="15.75">
      <c r="AB8440" s="139"/>
    </row>
    <row r="8441" spans="28:28" ht="15.75">
      <c r="AB8441" s="139"/>
    </row>
    <row r="8442" spans="28:28" ht="15.75">
      <c r="AB8442" s="139"/>
    </row>
    <row r="8443" spans="28:28" ht="15.75">
      <c r="AB8443" s="139"/>
    </row>
    <row r="8444" spans="28:28" ht="15.75">
      <c r="AB8444" s="139"/>
    </row>
    <row r="8445" spans="28:28" ht="15.75">
      <c r="AB8445" s="139"/>
    </row>
    <row r="8446" spans="28:28" ht="15.75">
      <c r="AB8446" s="139"/>
    </row>
    <row r="8447" spans="28:28" ht="15.75">
      <c r="AB8447" s="139"/>
    </row>
    <row r="8448" spans="28:28" ht="15.75">
      <c r="AB8448" s="139"/>
    </row>
    <row r="8449" spans="28:28" ht="15.75">
      <c r="AB8449" s="139"/>
    </row>
    <row r="8450" spans="28:28" ht="15.75">
      <c r="AB8450" s="139"/>
    </row>
    <row r="8451" spans="28:28" ht="15.75">
      <c r="AB8451" s="139"/>
    </row>
    <row r="8452" spans="28:28" ht="15.75">
      <c r="AB8452" s="139"/>
    </row>
    <row r="8453" spans="28:28" ht="15.75">
      <c r="AB8453" s="139"/>
    </row>
    <row r="8454" spans="28:28" ht="15.75">
      <c r="AB8454" s="139"/>
    </row>
    <row r="8455" spans="28:28" ht="15.75">
      <c r="AB8455" s="139"/>
    </row>
    <row r="8456" spans="28:28" ht="15.75">
      <c r="AB8456" s="139"/>
    </row>
    <row r="8457" spans="28:28" ht="15.75">
      <c r="AB8457" s="139"/>
    </row>
    <row r="8458" spans="28:28" ht="15.75">
      <c r="AB8458" s="139"/>
    </row>
    <row r="8459" spans="28:28" ht="15.75">
      <c r="AB8459" s="139"/>
    </row>
    <row r="8460" spans="28:28" ht="15.75">
      <c r="AB8460" s="139"/>
    </row>
    <row r="8461" spans="28:28" ht="15.75">
      <c r="AB8461" s="139"/>
    </row>
    <row r="8462" spans="28:28" ht="15.75">
      <c r="AB8462" s="139"/>
    </row>
    <row r="8463" spans="28:28" ht="15.75">
      <c r="AB8463" s="139"/>
    </row>
    <row r="8464" spans="28:28" ht="15.75">
      <c r="AB8464" s="139"/>
    </row>
    <row r="8465" spans="28:28" ht="15.75">
      <c r="AB8465" s="139"/>
    </row>
    <row r="8466" spans="28:28" ht="15.75">
      <c r="AB8466" s="139"/>
    </row>
    <row r="8467" spans="28:28" ht="15.75">
      <c r="AB8467" s="139"/>
    </row>
    <row r="8468" spans="28:28" ht="15.75">
      <c r="AB8468" s="139"/>
    </row>
    <row r="8469" spans="28:28" ht="15.75">
      <c r="AB8469" s="139"/>
    </row>
    <row r="8470" spans="28:28" ht="15.75">
      <c r="AB8470" s="139"/>
    </row>
    <row r="8471" spans="28:28" ht="15.75">
      <c r="AB8471" s="139"/>
    </row>
    <row r="8472" spans="28:28" ht="15.75">
      <c r="AB8472" s="139"/>
    </row>
    <row r="8473" spans="28:28" ht="15.75">
      <c r="AB8473" s="139"/>
    </row>
    <row r="8474" spans="28:28" ht="15.75">
      <c r="AB8474" s="139"/>
    </row>
    <row r="8475" spans="28:28" ht="15.75">
      <c r="AB8475" s="139"/>
    </row>
    <row r="8476" spans="28:28" ht="15.75">
      <c r="AB8476" s="139"/>
    </row>
    <row r="8477" spans="28:28" ht="15.75">
      <c r="AB8477" s="139"/>
    </row>
    <row r="8478" spans="28:28" ht="15.75">
      <c r="AB8478" s="139"/>
    </row>
    <row r="8479" spans="28:28" ht="15.75">
      <c r="AB8479" s="139"/>
    </row>
    <row r="8480" spans="28:28" ht="15.75">
      <c r="AB8480" s="139"/>
    </row>
    <row r="8481" spans="28:28" ht="15.75">
      <c r="AB8481" s="139"/>
    </row>
    <row r="8482" spans="28:28" ht="15.75">
      <c r="AB8482" s="139"/>
    </row>
    <row r="8483" spans="28:28" ht="15.75">
      <c r="AB8483" s="139"/>
    </row>
    <row r="8484" spans="28:28" ht="15.75">
      <c r="AB8484" s="139"/>
    </row>
    <row r="8485" spans="28:28" ht="15.75">
      <c r="AB8485" s="139"/>
    </row>
    <row r="8486" spans="28:28" ht="15.75">
      <c r="AB8486" s="139"/>
    </row>
    <row r="8487" spans="28:28" ht="15.75">
      <c r="AB8487" s="139"/>
    </row>
    <row r="8488" spans="28:28" ht="15.75">
      <c r="AB8488" s="139"/>
    </row>
    <row r="8489" spans="28:28" ht="15.75">
      <c r="AB8489" s="139"/>
    </row>
    <row r="8490" spans="28:28" ht="15.75">
      <c r="AB8490" s="139"/>
    </row>
    <row r="8491" spans="28:28" ht="15.75">
      <c r="AB8491" s="139"/>
    </row>
    <row r="8492" spans="28:28" ht="15.75">
      <c r="AB8492" s="139"/>
    </row>
    <row r="8493" spans="28:28" ht="15.75">
      <c r="AB8493" s="139"/>
    </row>
    <row r="8494" spans="28:28" ht="15.75">
      <c r="AB8494" s="139"/>
    </row>
    <row r="8495" spans="28:28" ht="15.75">
      <c r="AB8495" s="139"/>
    </row>
    <row r="8496" spans="28:28" ht="15.75">
      <c r="AB8496" s="139"/>
    </row>
    <row r="8497" spans="28:28" ht="15.75">
      <c r="AB8497" s="139"/>
    </row>
    <row r="8498" spans="28:28" ht="15.75">
      <c r="AB8498" s="139"/>
    </row>
    <row r="8499" spans="28:28" ht="15.75">
      <c r="AB8499" s="139"/>
    </row>
    <row r="8500" spans="28:28" ht="15.75">
      <c r="AB8500" s="139"/>
    </row>
    <row r="8501" spans="28:28" ht="15.75">
      <c r="AB8501" s="139"/>
    </row>
    <row r="8502" spans="28:28" ht="15.75">
      <c r="AB8502" s="139"/>
    </row>
    <row r="8503" spans="28:28" ht="15.75">
      <c r="AB8503" s="139"/>
    </row>
    <row r="8504" spans="28:28" ht="15.75">
      <c r="AB8504" s="139"/>
    </row>
    <row r="8505" spans="28:28" ht="15.75">
      <c r="AB8505" s="139"/>
    </row>
    <row r="8506" spans="28:28" ht="15.75">
      <c r="AB8506" s="139"/>
    </row>
    <row r="8507" spans="28:28" ht="15.75">
      <c r="AB8507" s="139"/>
    </row>
    <row r="8508" spans="28:28" ht="15.75">
      <c r="AB8508" s="139"/>
    </row>
    <row r="8509" spans="28:28" ht="15.75">
      <c r="AB8509" s="139"/>
    </row>
    <row r="8510" spans="28:28" ht="15.75">
      <c r="AB8510" s="139"/>
    </row>
    <row r="8511" spans="28:28" ht="15.75">
      <c r="AB8511" s="139"/>
    </row>
    <row r="8512" spans="28:28" ht="15.75">
      <c r="AB8512" s="139"/>
    </row>
    <row r="8513" spans="28:28" ht="15.75">
      <c r="AB8513" s="139"/>
    </row>
    <row r="8514" spans="28:28" ht="15.75">
      <c r="AB8514" s="139"/>
    </row>
    <row r="8515" spans="28:28" ht="15.75">
      <c r="AB8515" s="139"/>
    </row>
    <row r="8516" spans="28:28" ht="15.75">
      <c r="AB8516" s="139"/>
    </row>
    <row r="8517" spans="28:28" ht="15.75">
      <c r="AB8517" s="139"/>
    </row>
    <row r="8518" spans="28:28" ht="15.75">
      <c r="AB8518" s="139"/>
    </row>
    <row r="8519" spans="28:28" ht="15.75">
      <c r="AB8519" s="139"/>
    </row>
    <row r="8520" spans="28:28" ht="15.75">
      <c r="AB8520" s="139"/>
    </row>
    <row r="8521" spans="28:28" ht="15.75">
      <c r="AB8521" s="139"/>
    </row>
    <row r="8522" spans="28:28" ht="15.75">
      <c r="AB8522" s="139"/>
    </row>
    <row r="8523" spans="28:28" ht="15.75">
      <c r="AB8523" s="139"/>
    </row>
    <row r="8524" spans="28:28" ht="15.75">
      <c r="AB8524" s="139"/>
    </row>
    <row r="8525" spans="28:28" ht="15.75">
      <c r="AB8525" s="139"/>
    </row>
    <row r="8526" spans="28:28" ht="15.75">
      <c r="AB8526" s="139"/>
    </row>
    <row r="8527" spans="28:28" ht="15.75">
      <c r="AB8527" s="139"/>
    </row>
    <row r="8528" spans="28:28" ht="15.75">
      <c r="AB8528" s="139"/>
    </row>
    <row r="8529" spans="28:28" ht="15.75">
      <c r="AB8529" s="139"/>
    </row>
    <row r="8530" spans="28:28" ht="15.75">
      <c r="AB8530" s="139"/>
    </row>
    <row r="8531" spans="28:28" ht="15.75">
      <c r="AB8531" s="139"/>
    </row>
    <row r="8532" spans="28:28" ht="15.75">
      <c r="AB8532" s="139"/>
    </row>
    <row r="8533" spans="28:28" ht="15.75">
      <c r="AB8533" s="139"/>
    </row>
    <row r="8534" spans="28:28" ht="15.75">
      <c r="AB8534" s="139"/>
    </row>
    <row r="8535" spans="28:28" ht="15.75">
      <c r="AB8535" s="139"/>
    </row>
    <row r="8536" spans="28:28" ht="15.75">
      <c r="AB8536" s="139"/>
    </row>
    <row r="8537" spans="28:28" ht="15.75">
      <c r="AB8537" s="139"/>
    </row>
    <row r="8538" spans="28:28" ht="15.75">
      <c r="AB8538" s="139"/>
    </row>
    <row r="8539" spans="28:28" ht="15.75">
      <c r="AB8539" s="139"/>
    </row>
    <row r="8540" spans="28:28" ht="15.75">
      <c r="AB8540" s="139"/>
    </row>
    <row r="8541" spans="28:28" ht="15.75">
      <c r="AB8541" s="139"/>
    </row>
    <row r="8542" spans="28:28" ht="15.75">
      <c r="AB8542" s="139"/>
    </row>
    <row r="8543" spans="28:28" ht="15.75">
      <c r="AB8543" s="139"/>
    </row>
    <row r="8544" spans="28:28" ht="15.75">
      <c r="AB8544" s="139"/>
    </row>
    <row r="8545" spans="28:28" ht="15.75">
      <c r="AB8545" s="139"/>
    </row>
    <row r="8546" spans="28:28" ht="15.75">
      <c r="AB8546" s="139"/>
    </row>
    <row r="8547" spans="28:28" ht="15.75">
      <c r="AB8547" s="139"/>
    </row>
    <row r="8548" spans="28:28" ht="15.75">
      <c r="AB8548" s="139"/>
    </row>
    <row r="8549" spans="28:28" ht="15.75">
      <c r="AB8549" s="139"/>
    </row>
    <row r="8550" spans="28:28" ht="15.75">
      <c r="AB8550" s="139"/>
    </row>
    <row r="8551" spans="28:28" ht="15.75">
      <c r="AB8551" s="139"/>
    </row>
    <row r="8552" spans="28:28" ht="15.75">
      <c r="AB8552" s="139"/>
    </row>
    <row r="8553" spans="28:28" ht="15.75">
      <c r="AB8553" s="139"/>
    </row>
    <row r="8554" spans="28:28" ht="15.75">
      <c r="AB8554" s="139"/>
    </row>
    <row r="8555" spans="28:28" ht="15.75">
      <c r="AB8555" s="139"/>
    </row>
    <row r="8556" spans="28:28" ht="15.75">
      <c r="AB8556" s="139"/>
    </row>
    <row r="8557" spans="28:28" ht="15.75">
      <c r="AB8557" s="139"/>
    </row>
    <row r="8558" spans="28:28" ht="15.75">
      <c r="AB8558" s="139"/>
    </row>
    <row r="8559" spans="28:28" ht="15.75">
      <c r="AB8559" s="139"/>
    </row>
    <row r="8560" spans="28:28" ht="15.75">
      <c r="AB8560" s="139"/>
    </row>
    <row r="8561" spans="28:28" ht="15.75">
      <c r="AB8561" s="139"/>
    </row>
    <row r="8562" spans="28:28" ht="15.75">
      <c r="AB8562" s="139"/>
    </row>
    <row r="8563" spans="28:28" ht="15.75">
      <c r="AB8563" s="139"/>
    </row>
    <row r="8564" spans="28:28" ht="15.75">
      <c r="AB8564" s="139"/>
    </row>
    <row r="8565" spans="28:28" ht="15.75">
      <c r="AB8565" s="139"/>
    </row>
    <row r="8566" spans="28:28" ht="15.75">
      <c r="AB8566" s="139"/>
    </row>
    <row r="8567" spans="28:28" ht="15.75">
      <c r="AB8567" s="139"/>
    </row>
    <row r="8568" spans="28:28" ht="15.75">
      <c r="AB8568" s="139"/>
    </row>
    <row r="8569" spans="28:28" ht="15.75">
      <c r="AB8569" s="139"/>
    </row>
    <row r="8570" spans="28:28" ht="15.75">
      <c r="AB8570" s="139"/>
    </row>
    <row r="8571" spans="28:28" ht="15.75">
      <c r="AB8571" s="139"/>
    </row>
    <row r="8572" spans="28:28" ht="15.75">
      <c r="AB8572" s="139"/>
    </row>
    <row r="8573" spans="28:28" ht="15.75">
      <c r="AB8573" s="139"/>
    </row>
    <row r="8574" spans="28:28" ht="15.75">
      <c r="AB8574" s="139"/>
    </row>
    <row r="8575" spans="28:28" ht="15.75">
      <c r="AB8575" s="139"/>
    </row>
    <row r="8576" spans="28:28" ht="15.75">
      <c r="AB8576" s="139"/>
    </row>
    <row r="8577" spans="28:28" ht="15.75">
      <c r="AB8577" s="139"/>
    </row>
    <row r="8578" spans="28:28" ht="15.75">
      <c r="AB8578" s="139"/>
    </row>
    <row r="8579" spans="28:28" ht="15.75">
      <c r="AB8579" s="139"/>
    </row>
    <row r="8580" spans="28:28" ht="15.75">
      <c r="AB8580" s="139"/>
    </row>
    <row r="8581" spans="28:28" ht="15.75">
      <c r="AB8581" s="139"/>
    </row>
    <row r="8582" spans="28:28" ht="15.75">
      <c r="AB8582" s="139"/>
    </row>
    <row r="8583" spans="28:28" ht="15.75">
      <c r="AB8583" s="139"/>
    </row>
    <row r="8584" spans="28:28" ht="15.75">
      <c r="AB8584" s="139"/>
    </row>
    <row r="8585" spans="28:28" ht="15.75">
      <c r="AB8585" s="139"/>
    </row>
    <row r="8586" spans="28:28" ht="15.75">
      <c r="AB8586" s="139"/>
    </row>
    <row r="8587" spans="28:28" ht="15.75">
      <c r="AB8587" s="139"/>
    </row>
    <row r="8588" spans="28:28" ht="15.75">
      <c r="AB8588" s="139"/>
    </row>
    <row r="8589" spans="28:28" ht="15.75">
      <c r="AB8589" s="139"/>
    </row>
    <row r="8590" spans="28:28" ht="15.75">
      <c r="AB8590" s="139"/>
    </row>
    <row r="8591" spans="28:28" ht="15.75">
      <c r="AB8591" s="139"/>
    </row>
    <row r="8592" spans="28:28" ht="15.75">
      <c r="AB8592" s="139"/>
    </row>
    <row r="8593" spans="28:28" ht="15.75">
      <c r="AB8593" s="139"/>
    </row>
    <row r="8594" spans="28:28" ht="15.75">
      <c r="AB8594" s="139"/>
    </row>
    <row r="8595" spans="28:28" ht="15.75">
      <c r="AB8595" s="139"/>
    </row>
    <row r="8596" spans="28:28" ht="15.75">
      <c r="AB8596" s="139"/>
    </row>
    <row r="8597" spans="28:28" ht="15.75">
      <c r="AB8597" s="139"/>
    </row>
    <row r="8598" spans="28:28" ht="15.75">
      <c r="AB8598" s="139"/>
    </row>
    <row r="8599" spans="28:28" ht="15.75">
      <c r="AB8599" s="139"/>
    </row>
    <row r="8600" spans="28:28" ht="15.75">
      <c r="AB8600" s="139"/>
    </row>
    <row r="8601" spans="28:28" ht="15.75">
      <c r="AB8601" s="139"/>
    </row>
    <row r="8602" spans="28:28" ht="15.75">
      <c r="AB8602" s="139"/>
    </row>
    <row r="8603" spans="28:28" ht="15.75">
      <c r="AB8603" s="139"/>
    </row>
    <row r="8604" spans="28:28" ht="15.75">
      <c r="AB8604" s="139"/>
    </row>
    <row r="8605" spans="28:28" ht="15.75">
      <c r="AB8605" s="139"/>
    </row>
    <row r="8606" spans="28:28" ht="15.75">
      <c r="AB8606" s="139"/>
    </row>
    <row r="8607" spans="28:28" ht="15.75">
      <c r="AB8607" s="139"/>
    </row>
    <row r="8608" spans="28:28" ht="15.75">
      <c r="AB8608" s="139"/>
    </row>
    <row r="8609" spans="28:28" ht="15.75">
      <c r="AB8609" s="139"/>
    </row>
    <row r="8610" spans="28:28" ht="15.75">
      <c r="AB8610" s="139"/>
    </row>
    <row r="8611" spans="28:28" ht="15.75">
      <c r="AB8611" s="139"/>
    </row>
    <row r="8612" spans="28:28" ht="15.75">
      <c r="AB8612" s="139"/>
    </row>
    <row r="8613" spans="28:28" ht="15.75">
      <c r="AB8613" s="139"/>
    </row>
    <row r="8614" spans="28:28" ht="15.75">
      <c r="AB8614" s="139"/>
    </row>
    <row r="8615" spans="28:28" ht="15.75">
      <c r="AB8615" s="139"/>
    </row>
    <row r="8616" spans="28:28" ht="15.75">
      <c r="AB8616" s="139"/>
    </row>
    <row r="8617" spans="28:28" ht="15.75">
      <c r="AB8617" s="139"/>
    </row>
    <row r="8618" spans="28:28" ht="15.75">
      <c r="AB8618" s="139"/>
    </row>
    <row r="8619" spans="28:28" ht="15.75">
      <c r="AB8619" s="139"/>
    </row>
    <row r="8620" spans="28:28" ht="15.75">
      <c r="AB8620" s="139"/>
    </row>
    <row r="8621" spans="28:28" ht="15.75">
      <c r="AB8621" s="139"/>
    </row>
    <row r="8622" spans="28:28" ht="15.75">
      <c r="AB8622" s="139"/>
    </row>
    <row r="8623" spans="28:28" ht="15.75">
      <c r="AB8623" s="139"/>
    </row>
    <row r="8624" spans="28:28" ht="15.75">
      <c r="AB8624" s="139"/>
    </row>
    <row r="8625" spans="28:28" ht="15.75">
      <c r="AB8625" s="139"/>
    </row>
    <row r="8626" spans="28:28" ht="15.75">
      <c r="AB8626" s="139"/>
    </row>
    <row r="8627" spans="28:28" ht="15.75">
      <c r="AB8627" s="139"/>
    </row>
    <row r="8628" spans="28:28" ht="15.75">
      <c r="AB8628" s="139"/>
    </row>
    <row r="8629" spans="28:28" ht="15.75">
      <c r="AB8629" s="139"/>
    </row>
    <row r="8630" spans="28:28" ht="15.75">
      <c r="AB8630" s="139"/>
    </row>
    <row r="8631" spans="28:28" ht="15.75">
      <c r="AB8631" s="139"/>
    </row>
    <row r="8632" spans="28:28" ht="15.75">
      <c r="AB8632" s="139"/>
    </row>
    <row r="8633" spans="28:28" ht="15.75">
      <c r="AB8633" s="139"/>
    </row>
    <row r="8634" spans="28:28" ht="15.75">
      <c r="AB8634" s="139"/>
    </row>
    <row r="8635" spans="28:28" ht="15.75">
      <c r="AB8635" s="139"/>
    </row>
    <row r="8636" spans="28:28" ht="15.75">
      <c r="AB8636" s="139"/>
    </row>
    <row r="8637" spans="28:28" ht="15.75">
      <c r="AB8637" s="139"/>
    </row>
    <row r="8638" spans="28:28" ht="15.75">
      <c r="AB8638" s="139"/>
    </row>
    <row r="8639" spans="28:28" ht="15.75">
      <c r="AB8639" s="139"/>
    </row>
    <row r="8640" spans="28:28" ht="15.75">
      <c r="AB8640" s="139"/>
    </row>
    <row r="8641" spans="28:28" ht="15.75">
      <c r="AB8641" s="139"/>
    </row>
    <row r="8642" spans="28:28" ht="15.75">
      <c r="AB8642" s="139"/>
    </row>
    <row r="8643" spans="28:28" ht="15.75">
      <c r="AB8643" s="139"/>
    </row>
    <row r="8644" spans="28:28" ht="15.75">
      <c r="AB8644" s="139"/>
    </row>
    <row r="8645" spans="28:28" ht="15.75">
      <c r="AB8645" s="139"/>
    </row>
    <row r="8646" spans="28:28" ht="15.75">
      <c r="AB8646" s="139"/>
    </row>
    <row r="8647" spans="28:28" ht="15.75">
      <c r="AB8647" s="139"/>
    </row>
    <row r="8648" spans="28:28" ht="15.75">
      <c r="AB8648" s="139"/>
    </row>
    <row r="8649" spans="28:28" ht="15.75">
      <c r="AB8649" s="139"/>
    </row>
    <row r="8650" spans="28:28" ht="15.75">
      <c r="AB8650" s="139"/>
    </row>
    <row r="8651" spans="28:28" ht="15.75">
      <c r="AB8651" s="139"/>
    </row>
    <row r="8652" spans="28:28" ht="15.75">
      <c r="AB8652" s="139"/>
    </row>
    <row r="8653" spans="28:28" ht="15.75">
      <c r="AB8653" s="139"/>
    </row>
    <row r="8654" spans="28:28" ht="15.75">
      <c r="AB8654" s="139"/>
    </row>
    <row r="8655" spans="28:28" ht="15.75">
      <c r="AB8655" s="139"/>
    </row>
    <row r="8656" spans="28:28" ht="15.75">
      <c r="AB8656" s="139"/>
    </row>
    <row r="8657" spans="28:28" ht="15.75">
      <c r="AB8657" s="139"/>
    </row>
    <row r="8658" spans="28:28" ht="15.75">
      <c r="AB8658" s="139"/>
    </row>
    <row r="8659" spans="28:28" ht="15.75">
      <c r="AB8659" s="139"/>
    </row>
    <row r="8660" spans="28:28" ht="15.75">
      <c r="AB8660" s="139"/>
    </row>
    <row r="8661" spans="28:28" ht="15.75">
      <c r="AB8661" s="139"/>
    </row>
    <row r="8662" spans="28:28" ht="15.75">
      <c r="AB8662" s="139"/>
    </row>
    <row r="8663" spans="28:28" ht="15.75">
      <c r="AB8663" s="139"/>
    </row>
    <row r="8664" spans="28:28" ht="15.75">
      <c r="AB8664" s="139"/>
    </row>
    <row r="8665" spans="28:28" ht="15.75">
      <c r="AB8665" s="139"/>
    </row>
    <row r="8666" spans="28:28" ht="15.75">
      <c r="AB8666" s="139"/>
    </row>
    <row r="8667" spans="28:28" ht="15.75">
      <c r="AB8667" s="139"/>
    </row>
    <row r="8668" spans="28:28" ht="15.75">
      <c r="AB8668" s="139"/>
    </row>
    <row r="8669" spans="28:28" ht="15.75">
      <c r="AB8669" s="139"/>
    </row>
    <row r="8670" spans="28:28" ht="15.75">
      <c r="AB8670" s="139"/>
    </row>
    <row r="8671" spans="28:28" ht="15.75">
      <c r="AB8671" s="139"/>
    </row>
    <row r="8672" spans="28:28" ht="15.75">
      <c r="AB8672" s="139"/>
    </row>
    <row r="8673" spans="28:28" ht="15.75">
      <c r="AB8673" s="139"/>
    </row>
    <row r="8674" spans="28:28" ht="15.75">
      <c r="AB8674" s="139"/>
    </row>
    <row r="8675" spans="28:28" ht="15.75">
      <c r="AB8675" s="139"/>
    </row>
    <row r="8676" spans="28:28" ht="15.75">
      <c r="AB8676" s="139"/>
    </row>
    <row r="8677" spans="28:28" ht="15.75">
      <c r="AB8677" s="139"/>
    </row>
    <row r="8678" spans="28:28" ht="15.75">
      <c r="AB8678" s="139"/>
    </row>
    <row r="8679" spans="28:28" ht="15.75">
      <c r="AB8679" s="139"/>
    </row>
    <row r="8680" spans="28:28" ht="15.75">
      <c r="AB8680" s="139"/>
    </row>
    <row r="8681" spans="28:28" ht="15.75">
      <c r="AB8681" s="139"/>
    </row>
    <row r="8682" spans="28:28" ht="15.75">
      <c r="AB8682" s="139"/>
    </row>
    <row r="8683" spans="28:28" ht="15.75">
      <c r="AB8683" s="139"/>
    </row>
    <row r="8684" spans="28:28" ht="15.75">
      <c r="AB8684" s="139"/>
    </row>
    <row r="8685" spans="28:28" ht="15.75">
      <c r="AB8685" s="139"/>
    </row>
    <row r="8686" spans="28:28" ht="15.75">
      <c r="AB8686" s="139"/>
    </row>
    <row r="8687" spans="28:28" ht="15.75">
      <c r="AB8687" s="139"/>
    </row>
    <row r="8688" spans="28:28" ht="15.75">
      <c r="AB8688" s="139"/>
    </row>
    <row r="8689" spans="28:28" ht="15.75">
      <c r="AB8689" s="139"/>
    </row>
    <row r="8690" spans="28:28" ht="15.75">
      <c r="AB8690" s="139"/>
    </row>
    <row r="8691" spans="28:28" ht="15.75">
      <c r="AB8691" s="139"/>
    </row>
    <row r="8692" spans="28:28" ht="15.75">
      <c r="AB8692" s="139"/>
    </row>
    <row r="8693" spans="28:28" ht="15.75">
      <c r="AB8693" s="139"/>
    </row>
    <row r="8694" spans="28:28" ht="15.75">
      <c r="AB8694" s="139"/>
    </row>
    <row r="8695" spans="28:28" ht="15.75">
      <c r="AB8695" s="139"/>
    </row>
    <row r="8696" spans="28:28" ht="15.75">
      <c r="AB8696" s="139"/>
    </row>
    <row r="8697" spans="28:28" ht="15.75">
      <c r="AB8697" s="139"/>
    </row>
    <row r="8698" spans="28:28" ht="15.75">
      <c r="AB8698" s="139"/>
    </row>
    <row r="8699" spans="28:28" ht="15.75">
      <c r="AB8699" s="139"/>
    </row>
    <row r="8700" spans="28:28" ht="15.75">
      <c r="AB8700" s="139"/>
    </row>
    <row r="8701" spans="28:28" ht="15.75">
      <c r="AB8701" s="139"/>
    </row>
    <row r="8702" spans="28:28" ht="15.75">
      <c r="AB8702" s="139"/>
    </row>
    <row r="8703" spans="28:28" ht="15.75">
      <c r="AB8703" s="139"/>
    </row>
    <row r="8704" spans="28:28" ht="15.75">
      <c r="AB8704" s="139"/>
    </row>
    <row r="8705" spans="28:28" ht="15.75">
      <c r="AB8705" s="139"/>
    </row>
    <row r="8706" spans="28:28" ht="15.75">
      <c r="AB8706" s="139"/>
    </row>
    <row r="8707" spans="28:28" ht="15.75">
      <c r="AB8707" s="139"/>
    </row>
    <row r="8708" spans="28:28" ht="15.75">
      <c r="AB8708" s="139"/>
    </row>
    <row r="8709" spans="28:28" ht="15.75">
      <c r="AB8709" s="139"/>
    </row>
    <row r="8710" spans="28:28" ht="15.75">
      <c r="AB8710" s="139"/>
    </row>
    <row r="8711" spans="28:28" ht="15.75">
      <c r="AB8711" s="139"/>
    </row>
    <row r="8712" spans="28:28" ht="15.75">
      <c r="AB8712" s="139"/>
    </row>
    <row r="8713" spans="28:28" ht="15.75">
      <c r="AB8713" s="139"/>
    </row>
    <row r="8714" spans="28:28" ht="15.75">
      <c r="AB8714" s="139"/>
    </row>
    <row r="8715" spans="28:28" ht="15.75">
      <c r="AB8715" s="139"/>
    </row>
    <row r="8716" spans="28:28" ht="15.75">
      <c r="AB8716" s="139"/>
    </row>
    <row r="8717" spans="28:28" ht="15.75">
      <c r="AB8717" s="139"/>
    </row>
    <row r="8718" spans="28:28" ht="15.75">
      <c r="AB8718" s="139"/>
    </row>
    <row r="8719" spans="28:28" ht="15.75">
      <c r="AB8719" s="139"/>
    </row>
    <row r="8720" spans="28:28" ht="15.75">
      <c r="AB8720" s="139"/>
    </row>
    <row r="8721" spans="28:28" ht="15.75">
      <c r="AB8721" s="139"/>
    </row>
    <row r="8722" spans="28:28" ht="15.75">
      <c r="AB8722" s="139"/>
    </row>
    <row r="8723" spans="28:28" ht="15.75">
      <c r="AB8723" s="139"/>
    </row>
    <row r="8724" spans="28:28" ht="15.75">
      <c r="AB8724" s="139"/>
    </row>
    <row r="8725" spans="28:28" ht="15.75">
      <c r="AB8725" s="139"/>
    </row>
    <row r="8726" spans="28:28" ht="15.75">
      <c r="AB8726" s="139"/>
    </row>
    <row r="8727" spans="28:28" ht="15.75">
      <c r="AB8727" s="139"/>
    </row>
    <row r="8728" spans="28:28" ht="15.75">
      <c r="AB8728" s="139"/>
    </row>
    <row r="8729" spans="28:28" ht="15.75">
      <c r="AB8729" s="139"/>
    </row>
    <row r="8730" spans="28:28" ht="15.75">
      <c r="AB8730" s="139"/>
    </row>
    <row r="8731" spans="28:28" ht="15.75">
      <c r="AB8731" s="139"/>
    </row>
    <row r="8732" spans="28:28" ht="15.75">
      <c r="AB8732" s="139"/>
    </row>
    <row r="8733" spans="28:28" ht="15.75">
      <c r="AB8733" s="139"/>
    </row>
    <row r="8734" spans="28:28" ht="15.75">
      <c r="AB8734" s="139"/>
    </row>
    <row r="8735" spans="28:28" ht="15.75">
      <c r="AB8735" s="139"/>
    </row>
    <row r="8736" spans="28:28" ht="15.75">
      <c r="AB8736" s="139"/>
    </row>
    <row r="8737" spans="28:28" ht="15.75">
      <c r="AB8737" s="139"/>
    </row>
    <row r="8738" spans="28:28" ht="15.75">
      <c r="AB8738" s="139"/>
    </row>
    <row r="8739" spans="28:28" ht="15.75">
      <c r="AB8739" s="139"/>
    </row>
    <row r="8740" spans="28:28" ht="15.75">
      <c r="AB8740" s="139"/>
    </row>
    <row r="8741" spans="28:28" ht="15.75">
      <c r="AB8741" s="139"/>
    </row>
    <row r="8742" spans="28:28" ht="15.75">
      <c r="AB8742" s="139"/>
    </row>
    <row r="8743" spans="28:28" ht="15.75">
      <c r="AB8743" s="139"/>
    </row>
    <row r="8744" spans="28:28" ht="15.75">
      <c r="AB8744" s="139"/>
    </row>
    <row r="8745" spans="28:28" ht="15.75">
      <c r="AB8745" s="139"/>
    </row>
    <row r="8746" spans="28:28" ht="15.75">
      <c r="AB8746" s="139"/>
    </row>
    <row r="8747" spans="28:28" ht="15.75">
      <c r="AB8747" s="139"/>
    </row>
    <row r="8748" spans="28:28" ht="15.75">
      <c r="AB8748" s="139"/>
    </row>
    <row r="8749" spans="28:28" ht="15.75">
      <c r="AB8749" s="139"/>
    </row>
    <row r="8750" spans="28:28" ht="15.75">
      <c r="AB8750" s="139"/>
    </row>
    <row r="8751" spans="28:28" ht="15.75">
      <c r="AB8751" s="139"/>
    </row>
    <row r="8752" spans="28:28" ht="15.75">
      <c r="AB8752" s="139"/>
    </row>
    <row r="8753" spans="28:28" ht="15.75">
      <c r="AB8753" s="139"/>
    </row>
    <row r="8754" spans="28:28" ht="15.75">
      <c r="AB8754" s="139"/>
    </row>
    <row r="8755" spans="28:28" ht="15.75">
      <c r="AB8755" s="139"/>
    </row>
    <row r="8756" spans="28:28" ht="15.75">
      <c r="AB8756" s="139"/>
    </row>
    <row r="8757" spans="28:28" ht="15.75">
      <c r="AB8757" s="139"/>
    </row>
    <row r="8758" spans="28:28" ht="15.75">
      <c r="AB8758" s="139"/>
    </row>
    <row r="8759" spans="28:28" ht="15.75">
      <c r="AB8759" s="139"/>
    </row>
    <row r="8760" spans="28:28" ht="15.75">
      <c r="AB8760" s="139"/>
    </row>
    <row r="8761" spans="28:28" ht="15.75">
      <c r="AB8761" s="139"/>
    </row>
    <row r="8762" spans="28:28" ht="15.75">
      <c r="AB8762" s="139"/>
    </row>
    <row r="8763" spans="28:28" ht="15.75">
      <c r="AB8763" s="139"/>
    </row>
    <row r="8764" spans="28:28" ht="15.75">
      <c r="AB8764" s="139"/>
    </row>
    <row r="8765" spans="28:28" ht="15.75">
      <c r="AB8765" s="139"/>
    </row>
    <row r="8766" spans="28:28" ht="15.75">
      <c r="AB8766" s="139"/>
    </row>
    <row r="8767" spans="28:28" ht="15.75">
      <c r="AB8767" s="139"/>
    </row>
    <row r="8768" spans="28:28" ht="15.75">
      <c r="AB8768" s="139"/>
    </row>
    <row r="8769" spans="28:28" ht="15.75">
      <c r="AB8769" s="139"/>
    </row>
    <row r="8770" spans="28:28" ht="15.75">
      <c r="AB8770" s="139"/>
    </row>
    <row r="8771" spans="28:28" ht="15.75">
      <c r="AB8771" s="139"/>
    </row>
    <row r="8772" spans="28:28" ht="15.75">
      <c r="AB8772" s="139"/>
    </row>
    <row r="8773" spans="28:28" ht="15.75">
      <c r="AB8773" s="139"/>
    </row>
    <row r="8774" spans="28:28" ht="15.75">
      <c r="AB8774" s="139"/>
    </row>
    <row r="8775" spans="28:28" ht="15.75">
      <c r="AB8775" s="139"/>
    </row>
    <row r="8776" spans="28:28" ht="15.75">
      <c r="AB8776" s="139"/>
    </row>
    <row r="8777" spans="28:28" ht="15.75">
      <c r="AB8777" s="139"/>
    </row>
    <row r="8778" spans="28:28" ht="15.75">
      <c r="AB8778" s="139"/>
    </row>
    <row r="8779" spans="28:28" ht="15.75">
      <c r="AB8779" s="139"/>
    </row>
    <row r="8780" spans="28:28" ht="15.75">
      <c r="AB8780" s="139"/>
    </row>
    <row r="8781" spans="28:28" ht="15.75">
      <c r="AB8781" s="139"/>
    </row>
    <row r="8782" spans="28:28" ht="15.75">
      <c r="AB8782" s="139"/>
    </row>
    <row r="8783" spans="28:28" ht="15.75">
      <c r="AB8783" s="139"/>
    </row>
    <row r="8784" spans="28:28" ht="15.75">
      <c r="AB8784" s="139"/>
    </row>
    <row r="8785" spans="28:28" ht="15.75">
      <c r="AB8785" s="139"/>
    </row>
    <row r="8786" spans="28:28" ht="15.75">
      <c r="AB8786" s="139"/>
    </row>
    <row r="8787" spans="28:28" ht="15.75">
      <c r="AB8787" s="139"/>
    </row>
    <row r="8788" spans="28:28" ht="15.75">
      <c r="AB8788" s="139"/>
    </row>
    <row r="8789" spans="28:28" ht="15.75">
      <c r="AB8789" s="139"/>
    </row>
    <row r="8790" spans="28:28" ht="15.75">
      <c r="AB8790" s="139"/>
    </row>
    <row r="8791" spans="28:28" ht="15.75">
      <c r="AB8791" s="139"/>
    </row>
    <row r="8792" spans="28:28" ht="15.75">
      <c r="AB8792" s="139"/>
    </row>
    <row r="8793" spans="28:28" ht="15.75">
      <c r="AB8793" s="139"/>
    </row>
    <row r="8794" spans="28:28" ht="15.75">
      <c r="AB8794" s="139"/>
    </row>
    <row r="8795" spans="28:28" ht="15.75">
      <c r="AB8795" s="139"/>
    </row>
    <row r="8796" spans="28:28" ht="15.75">
      <c r="AB8796" s="139"/>
    </row>
    <row r="8797" spans="28:28" ht="15.75">
      <c r="AB8797" s="139"/>
    </row>
    <row r="8798" spans="28:28" ht="15.75">
      <c r="AB8798" s="139"/>
    </row>
    <row r="8799" spans="28:28" ht="15.75">
      <c r="AB8799" s="139"/>
    </row>
    <row r="8800" spans="28:28" ht="15.75">
      <c r="AB8800" s="139"/>
    </row>
    <row r="8801" spans="28:28" ht="15.75">
      <c r="AB8801" s="139"/>
    </row>
    <row r="8802" spans="28:28" ht="15.75">
      <c r="AB8802" s="139"/>
    </row>
    <row r="8803" spans="28:28" ht="15.75">
      <c r="AB8803" s="139"/>
    </row>
    <row r="8804" spans="28:28" ht="15.75">
      <c r="AB8804" s="139"/>
    </row>
    <row r="8805" spans="28:28" ht="15.75">
      <c r="AB8805" s="139"/>
    </row>
    <row r="8806" spans="28:28" ht="15.75">
      <c r="AB8806" s="139"/>
    </row>
    <row r="8807" spans="28:28" ht="15.75">
      <c r="AB8807" s="139"/>
    </row>
    <row r="8808" spans="28:28" ht="15.75">
      <c r="AB8808" s="139"/>
    </row>
    <row r="8809" spans="28:28" ht="15.75">
      <c r="AB8809" s="139"/>
    </row>
    <row r="8810" spans="28:28" ht="15.75">
      <c r="AB8810" s="139"/>
    </row>
    <row r="8811" spans="28:28" ht="15.75">
      <c r="AB8811" s="139"/>
    </row>
    <row r="8812" spans="28:28" ht="15.75">
      <c r="AB8812" s="139"/>
    </row>
    <row r="8813" spans="28:28" ht="15.75">
      <c r="AB8813" s="139"/>
    </row>
    <row r="8814" spans="28:28" ht="15.75">
      <c r="AB8814" s="139"/>
    </row>
    <row r="8815" spans="28:28" ht="15.75">
      <c r="AB8815" s="139"/>
    </row>
    <row r="8816" spans="28:28" ht="15.75">
      <c r="AB8816" s="139"/>
    </row>
    <row r="8817" spans="28:28" ht="15.75">
      <c r="AB8817" s="139"/>
    </row>
    <row r="8818" spans="28:28" ht="15.75">
      <c r="AB8818" s="139"/>
    </row>
    <row r="8819" spans="28:28" ht="15.75">
      <c r="AB8819" s="139"/>
    </row>
    <row r="8820" spans="28:28" ht="15.75">
      <c r="AB8820" s="139"/>
    </row>
    <row r="8821" spans="28:28" ht="15.75">
      <c r="AB8821" s="139"/>
    </row>
    <row r="8822" spans="28:28" ht="15.75">
      <c r="AB8822" s="139"/>
    </row>
    <row r="8823" spans="28:28" ht="15.75">
      <c r="AB8823" s="139"/>
    </row>
    <row r="8824" spans="28:28" ht="15.75">
      <c r="AB8824" s="139"/>
    </row>
    <row r="8825" spans="28:28" ht="15.75">
      <c r="AB8825" s="139"/>
    </row>
    <row r="8826" spans="28:28" ht="15.75">
      <c r="AB8826" s="139"/>
    </row>
    <row r="8827" spans="28:28" ht="15.75">
      <c r="AB8827" s="139"/>
    </row>
    <row r="8828" spans="28:28" ht="15.75">
      <c r="AB8828" s="139"/>
    </row>
    <row r="8829" spans="28:28" ht="15.75">
      <c r="AB8829" s="139"/>
    </row>
    <row r="8830" spans="28:28" ht="15.75">
      <c r="AB8830" s="139"/>
    </row>
    <row r="8831" spans="28:28" ht="15.75">
      <c r="AB8831" s="139"/>
    </row>
    <row r="8832" spans="28:28" ht="15.75">
      <c r="AB8832" s="139"/>
    </row>
    <row r="8833" spans="28:28" ht="15.75">
      <c r="AB8833" s="139"/>
    </row>
    <row r="8834" spans="28:28" ht="15.75">
      <c r="AB8834" s="139"/>
    </row>
    <row r="8835" spans="28:28" ht="15.75">
      <c r="AB8835" s="139"/>
    </row>
    <row r="8836" spans="28:28" ht="15.75">
      <c r="AB8836" s="139"/>
    </row>
    <row r="8837" spans="28:28" ht="15.75">
      <c r="AB8837" s="139"/>
    </row>
    <row r="8838" spans="28:28" ht="15.75">
      <c r="AB8838" s="139"/>
    </row>
    <row r="8839" spans="28:28" ht="15.75">
      <c r="AB8839" s="139"/>
    </row>
    <row r="8840" spans="28:28" ht="15.75">
      <c r="AB8840" s="139"/>
    </row>
    <row r="8841" spans="28:28" ht="15.75">
      <c r="AB8841" s="139"/>
    </row>
    <row r="8842" spans="28:28" ht="15.75">
      <c r="AB8842" s="139"/>
    </row>
    <row r="8843" spans="28:28" ht="15.75">
      <c r="AB8843" s="139"/>
    </row>
    <row r="8844" spans="28:28" ht="15.75">
      <c r="AB8844" s="139"/>
    </row>
    <row r="8845" spans="28:28" ht="15.75">
      <c r="AB8845" s="139"/>
    </row>
    <row r="8846" spans="28:28" ht="15.75">
      <c r="AB8846" s="139"/>
    </row>
    <row r="8847" spans="28:28" ht="15.75">
      <c r="AB8847" s="139"/>
    </row>
    <row r="8848" spans="28:28" ht="15.75">
      <c r="AB8848" s="139"/>
    </row>
    <row r="8849" spans="28:28" ht="15.75">
      <c r="AB8849" s="139"/>
    </row>
    <row r="8850" spans="28:28" ht="15.75">
      <c r="AB8850" s="139"/>
    </row>
    <row r="8851" spans="28:28" ht="15.75">
      <c r="AB8851" s="139"/>
    </row>
    <row r="8852" spans="28:28" ht="15.75">
      <c r="AB8852" s="139"/>
    </row>
    <row r="8853" spans="28:28" ht="15.75">
      <c r="AB8853" s="139"/>
    </row>
    <row r="8854" spans="28:28" ht="15.75">
      <c r="AB8854" s="139"/>
    </row>
    <row r="8855" spans="28:28" ht="15.75">
      <c r="AB8855" s="139"/>
    </row>
    <row r="8856" spans="28:28" ht="15.75">
      <c r="AB8856" s="139"/>
    </row>
    <row r="8857" spans="28:28" ht="15.75">
      <c r="AB8857" s="139"/>
    </row>
    <row r="8858" spans="28:28" ht="15.75">
      <c r="AB8858" s="139"/>
    </row>
    <row r="8859" spans="28:28" ht="15.75">
      <c r="AB8859" s="139"/>
    </row>
    <row r="8860" spans="28:28" ht="15.75">
      <c r="AB8860" s="139"/>
    </row>
    <row r="8861" spans="28:28" ht="15.75">
      <c r="AB8861" s="139"/>
    </row>
    <row r="8862" spans="28:28" ht="15.75">
      <c r="AB8862" s="139"/>
    </row>
    <row r="8863" spans="28:28" ht="15.75">
      <c r="AB8863" s="139"/>
    </row>
    <row r="8864" spans="28:28" ht="15.75">
      <c r="AB8864" s="139"/>
    </row>
    <row r="8865" spans="28:28" ht="15.75">
      <c r="AB8865" s="139"/>
    </row>
    <row r="8866" spans="28:28" ht="15.75">
      <c r="AB8866" s="139"/>
    </row>
    <row r="8867" spans="28:28" ht="15.75">
      <c r="AB8867" s="139"/>
    </row>
    <row r="8868" spans="28:28" ht="15.75">
      <c r="AB8868" s="139"/>
    </row>
    <row r="8869" spans="28:28" ht="15.75">
      <c r="AB8869" s="139"/>
    </row>
    <row r="8870" spans="28:28" ht="15.75">
      <c r="AB8870" s="139"/>
    </row>
    <row r="8871" spans="28:28" ht="15.75">
      <c r="AB8871" s="139"/>
    </row>
    <row r="8872" spans="28:28" ht="15.75">
      <c r="AB8872" s="139"/>
    </row>
    <row r="8873" spans="28:28" ht="15.75">
      <c r="AB8873" s="139"/>
    </row>
    <row r="8874" spans="28:28" ht="15.75">
      <c r="AB8874" s="139"/>
    </row>
    <row r="8875" spans="28:28" ht="15.75">
      <c r="AB8875" s="139"/>
    </row>
    <row r="8876" spans="28:28" ht="15.75">
      <c r="AB8876" s="139"/>
    </row>
    <row r="8877" spans="28:28" ht="15.75">
      <c r="AB8877" s="139"/>
    </row>
    <row r="8878" spans="28:28" ht="15.75">
      <c r="AB8878" s="139"/>
    </row>
    <row r="8879" spans="28:28" ht="15.75">
      <c r="AB8879" s="139"/>
    </row>
    <row r="8880" spans="28:28" ht="15.75">
      <c r="AB8880" s="139"/>
    </row>
    <row r="8881" spans="28:28" ht="15.75">
      <c r="AB8881" s="139"/>
    </row>
    <row r="8882" spans="28:28" ht="15.75">
      <c r="AB8882" s="139"/>
    </row>
    <row r="8883" spans="28:28" ht="15.75">
      <c r="AB8883" s="139"/>
    </row>
    <row r="8884" spans="28:28" ht="15.75">
      <c r="AB8884" s="139"/>
    </row>
    <row r="8885" spans="28:28" ht="15.75">
      <c r="AB8885" s="139"/>
    </row>
    <row r="8886" spans="28:28" ht="15.75">
      <c r="AB8886" s="139"/>
    </row>
    <row r="8887" spans="28:28" ht="15.75">
      <c r="AB8887" s="139"/>
    </row>
    <row r="8888" spans="28:28" ht="15.75">
      <c r="AB8888" s="139"/>
    </row>
    <row r="8889" spans="28:28" ht="15.75">
      <c r="AB8889" s="139"/>
    </row>
    <row r="8890" spans="28:28" ht="15.75">
      <c r="AB8890" s="139"/>
    </row>
    <row r="8891" spans="28:28" ht="15.75">
      <c r="AB8891" s="139"/>
    </row>
    <row r="8892" spans="28:28" ht="15.75">
      <c r="AB8892" s="139"/>
    </row>
    <row r="8893" spans="28:28" ht="15.75">
      <c r="AB8893" s="139"/>
    </row>
    <row r="8894" spans="28:28" ht="15.75">
      <c r="AB8894" s="139"/>
    </row>
    <row r="8895" spans="28:28" ht="15.75">
      <c r="AB8895" s="139"/>
    </row>
    <row r="8896" spans="28:28" ht="15.75">
      <c r="AB8896" s="139"/>
    </row>
    <row r="8897" spans="28:28" ht="15.75">
      <c r="AB8897" s="139"/>
    </row>
    <row r="8898" spans="28:28" ht="15.75">
      <c r="AB8898" s="139"/>
    </row>
    <row r="8899" spans="28:28" ht="15.75">
      <c r="AB8899" s="139"/>
    </row>
    <row r="8900" spans="28:28" ht="15.75">
      <c r="AB8900" s="139"/>
    </row>
    <row r="8901" spans="28:28" ht="15.75">
      <c r="AB8901" s="139"/>
    </row>
    <row r="8902" spans="28:28" ht="15.75">
      <c r="AB8902" s="139"/>
    </row>
    <row r="8903" spans="28:28" ht="15.75">
      <c r="AB8903" s="139"/>
    </row>
    <row r="8904" spans="28:28" ht="15.75">
      <c r="AB8904" s="139"/>
    </row>
    <row r="8905" spans="28:28" ht="15.75">
      <c r="AB8905" s="139"/>
    </row>
    <row r="8906" spans="28:28" ht="15.75">
      <c r="AB8906" s="139"/>
    </row>
    <row r="8907" spans="28:28" ht="15.75">
      <c r="AB8907" s="139"/>
    </row>
    <row r="8908" spans="28:28" ht="15.75">
      <c r="AB8908" s="139"/>
    </row>
    <row r="8909" spans="28:28" ht="15.75">
      <c r="AB8909" s="139"/>
    </row>
    <row r="8910" spans="28:28" ht="15.75">
      <c r="AB8910" s="139"/>
    </row>
    <row r="8911" spans="28:28" ht="15.75">
      <c r="AB8911" s="139"/>
    </row>
    <row r="8912" spans="28:28" ht="15.75">
      <c r="AB8912" s="139"/>
    </row>
    <row r="8913" spans="28:28" ht="15.75">
      <c r="AB8913" s="139"/>
    </row>
    <row r="8914" spans="28:28" ht="15.75">
      <c r="AB8914" s="139"/>
    </row>
    <row r="8915" spans="28:28" ht="15.75">
      <c r="AB8915" s="139"/>
    </row>
    <row r="8916" spans="28:28" ht="15.75">
      <c r="AB8916" s="139"/>
    </row>
    <row r="8917" spans="28:28" ht="15.75">
      <c r="AB8917" s="139"/>
    </row>
    <row r="8918" spans="28:28" ht="15.75">
      <c r="AB8918" s="139"/>
    </row>
    <row r="8919" spans="28:28" ht="15.75">
      <c r="AB8919" s="139"/>
    </row>
    <row r="8920" spans="28:28" ht="15.75">
      <c r="AB8920" s="139"/>
    </row>
    <row r="8921" spans="28:28" ht="15.75">
      <c r="AB8921" s="139"/>
    </row>
    <row r="8922" spans="28:28" ht="15.75">
      <c r="AB8922" s="139"/>
    </row>
    <row r="8923" spans="28:28" ht="15.75">
      <c r="AB8923" s="139"/>
    </row>
    <row r="8924" spans="28:28" ht="15.75">
      <c r="AB8924" s="139"/>
    </row>
    <row r="8925" spans="28:28" ht="15.75">
      <c r="AB8925" s="139"/>
    </row>
    <row r="8926" spans="28:28" ht="15.75">
      <c r="AB8926" s="139"/>
    </row>
    <row r="8927" spans="28:28" ht="15.75">
      <c r="AB8927" s="139"/>
    </row>
    <row r="8928" spans="28:28" ht="15.75">
      <c r="AB8928" s="139"/>
    </row>
    <row r="8929" spans="28:28" ht="15.75">
      <c r="AB8929" s="139"/>
    </row>
    <row r="8930" spans="28:28" ht="15.75">
      <c r="AB8930" s="139"/>
    </row>
    <row r="8931" spans="28:28" ht="15.75">
      <c r="AB8931" s="139"/>
    </row>
    <row r="8932" spans="28:28" ht="15.75">
      <c r="AB8932" s="139"/>
    </row>
    <row r="8933" spans="28:28" ht="15.75">
      <c r="AB8933" s="139"/>
    </row>
    <row r="8934" spans="28:28" ht="15.75">
      <c r="AB8934" s="139"/>
    </row>
    <row r="8935" spans="28:28" ht="15.75">
      <c r="AB8935" s="139"/>
    </row>
    <row r="8936" spans="28:28" ht="15.75">
      <c r="AB8936" s="139"/>
    </row>
    <row r="8937" spans="28:28" ht="15.75">
      <c r="AB8937" s="139"/>
    </row>
    <row r="8938" spans="28:28" ht="15.75">
      <c r="AB8938" s="139"/>
    </row>
    <row r="8939" spans="28:28" ht="15.75">
      <c r="AB8939" s="139"/>
    </row>
    <row r="8940" spans="28:28" ht="15.75">
      <c r="AB8940" s="139"/>
    </row>
    <row r="8941" spans="28:28" ht="15.75">
      <c r="AB8941" s="139"/>
    </row>
    <row r="8942" spans="28:28" ht="15.75">
      <c r="AB8942" s="139"/>
    </row>
    <row r="8943" spans="28:28" ht="15.75">
      <c r="AB8943" s="139"/>
    </row>
    <row r="8944" spans="28:28" ht="15.75">
      <c r="AB8944" s="139"/>
    </row>
    <row r="8945" spans="28:28" ht="15.75">
      <c r="AB8945" s="139"/>
    </row>
    <row r="8946" spans="28:28" ht="15.75">
      <c r="AB8946" s="139"/>
    </row>
    <row r="8947" spans="28:28" ht="15.75">
      <c r="AB8947" s="139"/>
    </row>
    <row r="8948" spans="28:28" ht="15.75">
      <c r="AB8948" s="139"/>
    </row>
    <row r="8949" spans="28:28" ht="15.75">
      <c r="AB8949" s="139"/>
    </row>
    <row r="8950" spans="28:28" ht="15.75">
      <c r="AB8950" s="139"/>
    </row>
    <row r="8951" spans="28:28" ht="15.75">
      <c r="AB8951" s="139"/>
    </row>
    <row r="8952" spans="28:28" ht="15.75">
      <c r="AB8952" s="139"/>
    </row>
    <row r="8953" spans="28:28" ht="15.75">
      <c r="AB8953" s="139"/>
    </row>
    <row r="8954" spans="28:28" ht="15.75">
      <c r="AB8954" s="139"/>
    </row>
    <row r="8955" spans="28:28" ht="15.75">
      <c r="AB8955" s="139"/>
    </row>
    <row r="8956" spans="28:28" ht="15.75">
      <c r="AB8956" s="139"/>
    </row>
    <row r="8957" spans="28:28" ht="15.75">
      <c r="AB8957" s="139"/>
    </row>
    <row r="8958" spans="28:28" ht="15.75">
      <c r="AB8958" s="139"/>
    </row>
    <row r="8959" spans="28:28" ht="15.75">
      <c r="AB8959" s="139"/>
    </row>
    <row r="8960" spans="28:28" ht="15.75">
      <c r="AB8960" s="139"/>
    </row>
    <row r="8961" spans="28:28" ht="15.75">
      <c r="AB8961" s="139"/>
    </row>
    <row r="8962" spans="28:28" ht="15.75">
      <c r="AB8962" s="139"/>
    </row>
    <row r="8963" spans="28:28" ht="15.75">
      <c r="AB8963" s="139"/>
    </row>
    <row r="8964" spans="28:28" ht="15.75">
      <c r="AB8964" s="139"/>
    </row>
    <row r="8965" spans="28:28" ht="15.75">
      <c r="AB8965" s="139"/>
    </row>
    <row r="8966" spans="28:28" ht="15.75">
      <c r="AB8966" s="139"/>
    </row>
    <row r="8967" spans="28:28" ht="15.75">
      <c r="AB8967" s="139"/>
    </row>
    <row r="8968" spans="28:28" ht="15.75">
      <c r="AB8968" s="139"/>
    </row>
    <row r="8969" spans="28:28" ht="15.75">
      <c r="AB8969" s="139"/>
    </row>
    <row r="8970" spans="28:28" ht="15.75">
      <c r="AB8970" s="139"/>
    </row>
    <row r="8971" spans="28:28" ht="15.75">
      <c r="AB8971" s="139"/>
    </row>
    <row r="8972" spans="28:28" ht="15.75">
      <c r="AB8972" s="139"/>
    </row>
    <row r="8973" spans="28:28" ht="15.75">
      <c r="AB8973" s="139"/>
    </row>
    <row r="8974" spans="28:28" ht="15.75">
      <c r="AB8974" s="139"/>
    </row>
    <row r="8975" spans="28:28" ht="15.75">
      <c r="AB8975" s="139"/>
    </row>
    <row r="8976" spans="28:28" ht="15.75">
      <c r="AB8976" s="139"/>
    </row>
    <row r="8977" spans="28:28" ht="15.75">
      <c r="AB8977" s="139"/>
    </row>
    <row r="8978" spans="28:28" ht="15.75">
      <c r="AB8978" s="139"/>
    </row>
    <row r="8979" spans="28:28" ht="15.75">
      <c r="AB8979" s="139"/>
    </row>
    <row r="8980" spans="28:28" ht="15.75">
      <c r="AB8980" s="139"/>
    </row>
    <row r="8981" spans="28:28" ht="15.75">
      <c r="AB8981" s="139"/>
    </row>
    <row r="8982" spans="28:28" ht="15.75">
      <c r="AB8982" s="139"/>
    </row>
    <row r="8983" spans="28:28" ht="15.75">
      <c r="AB8983" s="139"/>
    </row>
    <row r="8984" spans="28:28" ht="15.75">
      <c r="AB8984" s="139"/>
    </row>
    <row r="8985" spans="28:28" ht="15.75">
      <c r="AB8985" s="139"/>
    </row>
    <row r="8986" spans="28:28" ht="15.75">
      <c r="AB8986" s="139"/>
    </row>
    <row r="8987" spans="28:28" ht="15.75">
      <c r="AB8987" s="139"/>
    </row>
    <row r="8988" spans="28:28" ht="15.75">
      <c r="AB8988" s="139"/>
    </row>
    <row r="8989" spans="28:28" ht="15.75">
      <c r="AB8989" s="139"/>
    </row>
    <row r="8990" spans="28:28" ht="15.75">
      <c r="AB8990" s="139"/>
    </row>
    <row r="8991" spans="28:28" ht="15.75">
      <c r="AB8991" s="139"/>
    </row>
    <row r="8992" spans="28:28" ht="15.75">
      <c r="AB8992" s="139"/>
    </row>
    <row r="8993" spans="28:28" ht="15.75">
      <c r="AB8993" s="139"/>
    </row>
    <row r="8994" spans="28:28" ht="15.75">
      <c r="AB8994" s="139"/>
    </row>
    <row r="8995" spans="28:28" ht="15.75">
      <c r="AB8995" s="139"/>
    </row>
    <row r="8996" spans="28:28" ht="15.75">
      <c r="AB8996" s="139"/>
    </row>
    <row r="8997" spans="28:28" ht="15.75">
      <c r="AB8997" s="139"/>
    </row>
    <row r="8998" spans="28:28" ht="15.75">
      <c r="AB8998" s="139"/>
    </row>
    <row r="8999" spans="28:28" ht="15.75">
      <c r="AB8999" s="139"/>
    </row>
    <row r="9000" spans="28:28" ht="15.75">
      <c r="AB9000" s="139"/>
    </row>
    <row r="9001" spans="28:28" ht="15.75">
      <c r="AB9001" s="139"/>
    </row>
    <row r="9002" spans="28:28" ht="15.75">
      <c r="AB9002" s="139"/>
    </row>
    <row r="9003" spans="28:28" ht="15.75">
      <c r="AB9003" s="139"/>
    </row>
    <row r="9004" spans="28:28" ht="15.75">
      <c r="AB9004" s="139"/>
    </row>
    <row r="9005" spans="28:28" ht="15.75">
      <c r="AB9005" s="139"/>
    </row>
    <row r="9006" spans="28:28" ht="15.75">
      <c r="AB9006" s="139"/>
    </row>
    <row r="9007" spans="28:28" ht="15.75">
      <c r="AB9007" s="139"/>
    </row>
    <row r="9008" spans="28:28" ht="15.75">
      <c r="AB9008" s="139"/>
    </row>
    <row r="9009" spans="28:28" ht="15.75">
      <c r="AB9009" s="139"/>
    </row>
    <row r="9010" spans="28:28" ht="15.75">
      <c r="AB9010" s="139"/>
    </row>
    <row r="9011" spans="28:28" ht="15.75">
      <c r="AB9011" s="139"/>
    </row>
    <row r="9012" spans="28:28" ht="15.75">
      <c r="AB9012" s="139"/>
    </row>
    <row r="9013" spans="28:28" ht="15.75">
      <c r="AB9013" s="139"/>
    </row>
    <row r="9014" spans="28:28" ht="15.75">
      <c r="AB9014" s="139"/>
    </row>
    <row r="9015" spans="28:28" ht="15.75">
      <c r="AB9015" s="139"/>
    </row>
    <row r="9016" spans="28:28" ht="15.75">
      <c r="AB9016" s="139"/>
    </row>
    <row r="9017" spans="28:28" ht="15.75">
      <c r="AB9017" s="139"/>
    </row>
    <row r="9018" spans="28:28" ht="15.75">
      <c r="AB9018" s="139"/>
    </row>
    <row r="9019" spans="28:28" ht="15.75">
      <c r="AB9019" s="139"/>
    </row>
    <row r="9020" spans="28:28" ht="15.75">
      <c r="AB9020" s="139"/>
    </row>
    <row r="9021" spans="28:28" ht="15.75">
      <c r="AB9021" s="139"/>
    </row>
    <row r="9022" spans="28:28" ht="15.75">
      <c r="AB9022" s="139"/>
    </row>
    <row r="9023" spans="28:28" ht="15.75">
      <c r="AB9023" s="139"/>
    </row>
    <row r="9024" spans="28:28" ht="15.75">
      <c r="AB9024" s="139"/>
    </row>
    <row r="9025" spans="28:28" ht="15.75">
      <c r="AB9025" s="139"/>
    </row>
    <row r="9026" spans="28:28" ht="15.75">
      <c r="AB9026" s="139"/>
    </row>
    <row r="9027" spans="28:28" ht="15.75">
      <c r="AB9027" s="139"/>
    </row>
    <row r="9028" spans="28:28" ht="15.75">
      <c r="AB9028" s="139"/>
    </row>
    <row r="9029" spans="28:28" ht="15.75">
      <c r="AB9029" s="139"/>
    </row>
    <row r="9030" spans="28:28" ht="15.75">
      <c r="AB9030" s="139"/>
    </row>
    <row r="9031" spans="28:28" ht="15.75">
      <c r="AB9031" s="139"/>
    </row>
    <row r="9032" spans="28:28" ht="15.75">
      <c r="AB9032" s="139"/>
    </row>
    <row r="9033" spans="28:28" ht="15.75">
      <c r="AB9033" s="139"/>
    </row>
    <row r="9034" spans="28:28" ht="15.75">
      <c r="AB9034" s="139"/>
    </row>
    <row r="9035" spans="28:28" ht="15.75">
      <c r="AB9035" s="139"/>
    </row>
    <row r="9036" spans="28:28" ht="15.75">
      <c r="AB9036" s="139"/>
    </row>
    <row r="9037" spans="28:28" ht="15.75">
      <c r="AB9037" s="139"/>
    </row>
    <row r="9038" spans="28:28" ht="15.75">
      <c r="AB9038" s="139"/>
    </row>
    <row r="9039" spans="28:28" ht="15.75">
      <c r="AB9039" s="139"/>
    </row>
    <row r="9040" spans="28:28" ht="15.75">
      <c r="AB9040" s="139"/>
    </row>
    <row r="9041" spans="28:28" ht="15.75">
      <c r="AB9041" s="139"/>
    </row>
    <row r="9042" spans="28:28" ht="15.75">
      <c r="AB9042" s="139"/>
    </row>
    <row r="9043" spans="28:28" ht="15.75">
      <c r="AB9043" s="139"/>
    </row>
    <row r="9044" spans="28:28" ht="15.75">
      <c r="AB9044" s="139"/>
    </row>
    <row r="9045" spans="28:28" ht="15.75">
      <c r="AB9045" s="139"/>
    </row>
    <row r="9046" spans="28:28" ht="15.75">
      <c r="AB9046" s="139"/>
    </row>
    <row r="9047" spans="28:28" ht="15.75">
      <c r="AB9047" s="139"/>
    </row>
    <row r="9048" spans="28:28" ht="15.75">
      <c r="AB9048" s="139"/>
    </row>
    <row r="9049" spans="28:28" ht="15.75">
      <c r="AB9049" s="139"/>
    </row>
    <row r="9050" spans="28:28" ht="15.75">
      <c r="AB9050" s="139"/>
    </row>
    <row r="9051" spans="28:28" ht="15.75">
      <c r="AB9051" s="139"/>
    </row>
    <row r="9052" spans="28:28" ht="15.75">
      <c r="AB9052" s="139"/>
    </row>
    <row r="9053" spans="28:28" ht="15.75">
      <c r="AB9053" s="139"/>
    </row>
    <row r="9054" spans="28:28" ht="15.75">
      <c r="AB9054" s="139"/>
    </row>
    <row r="9055" spans="28:28" ht="15.75">
      <c r="AB9055" s="139"/>
    </row>
    <row r="9056" spans="28:28" ht="15.75">
      <c r="AB9056" s="139"/>
    </row>
    <row r="9057" spans="28:28" ht="15.75">
      <c r="AB9057" s="139"/>
    </row>
    <row r="9058" spans="28:28" ht="15.75">
      <c r="AB9058" s="139"/>
    </row>
    <row r="9059" spans="28:28" ht="15.75">
      <c r="AB9059" s="139"/>
    </row>
    <row r="9060" spans="28:28" ht="15.75">
      <c r="AB9060" s="139"/>
    </row>
    <row r="9061" spans="28:28" ht="15.75">
      <c r="AB9061" s="139"/>
    </row>
    <row r="9062" spans="28:28" ht="15.75">
      <c r="AB9062" s="139"/>
    </row>
    <row r="9063" spans="28:28" ht="15.75">
      <c r="AB9063" s="139"/>
    </row>
    <row r="9064" spans="28:28" ht="15.75">
      <c r="AB9064" s="139"/>
    </row>
    <row r="9065" spans="28:28" ht="15.75">
      <c r="AB9065" s="139"/>
    </row>
    <row r="9066" spans="28:28" ht="15.75">
      <c r="AB9066" s="139"/>
    </row>
    <row r="9067" spans="28:28" ht="15.75">
      <c r="AB9067" s="139"/>
    </row>
    <row r="9068" spans="28:28" ht="15.75">
      <c r="AB9068" s="139"/>
    </row>
    <row r="9069" spans="28:28" ht="15.75">
      <c r="AB9069" s="139"/>
    </row>
    <row r="9070" spans="28:28" ht="15.75">
      <c r="AB9070" s="139"/>
    </row>
    <row r="9071" spans="28:28" ht="15.75">
      <c r="AB9071" s="139"/>
    </row>
    <row r="9072" spans="28:28" ht="15.75">
      <c r="AB9072" s="139"/>
    </row>
    <row r="9073" spans="28:28" ht="15.75">
      <c r="AB9073" s="139"/>
    </row>
    <row r="9074" spans="28:28" ht="15.75">
      <c r="AB9074" s="139"/>
    </row>
    <row r="9075" spans="28:28" ht="15.75">
      <c r="AB9075" s="139"/>
    </row>
    <row r="9076" spans="28:28" ht="15.75">
      <c r="AB9076" s="139"/>
    </row>
    <row r="9077" spans="28:28" ht="15.75">
      <c r="AB9077" s="139"/>
    </row>
    <row r="9078" spans="28:28" ht="15.75">
      <c r="AB9078" s="139"/>
    </row>
    <row r="9079" spans="28:28" ht="15.75">
      <c r="AB9079" s="139"/>
    </row>
    <row r="9080" spans="28:28" ht="15.75">
      <c r="AB9080" s="139"/>
    </row>
    <row r="9081" spans="28:28" ht="15.75">
      <c r="AB9081" s="139"/>
    </row>
    <row r="9082" spans="28:28" ht="15.75">
      <c r="AB9082" s="139"/>
    </row>
    <row r="9083" spans="28:28" ht="15.75">
      <c r="AB9083" s="139"/>
    </row>
    <row r="9084" spans="28:28" ht="15.75">
      <c r="AB9084" s="139"/>
    </row>
    <row r="9085" spans="28:28" ht="15.75">
      <c r="AB9085" s="139"/>
    </row>
    <row r="9086" spans="28:28" ht="15.75">
      <c r="AB9086" s="139"/>
    </row>
    <row r="9087" spans="28:28" ht="15.75">
      <c r="AB9087" s="139"/>
    </row>
    <row r="9088" spans="28:28" ht="15.75">
      <c r="AB9088" s="139"/>
    </row>
    <row r="9089" spans="28:28" ht="15.75">
      <c r="AB9089" s="139"/>
    </row>
    <row r="9090" spans="28:28" ht="15.75">
      <c r="AB9090" s="139"/>
    </row>
    <row r="9091" spans="28:28" ht="15.75">
      <c r="AB9091" s="139"/>
    </row>
    <row r="9092" spans="28:28" ht="15.75">
      <c r="AB9092" s="139"/>
    </row>
    <row r="9093" spans="28:28" ht="15.75">
      <c r="AB9093" s="139"/>
    </row>
    <row r="9094" spans="28:28" ht="15.75">
      <c r="AB9094" s="139"/>
    </row>
    <row r="9095" spans="28:28" ht="15.75">
      <c r="AB9095" s="139"/>
    </row>
    <row r="9096" spans="28:28" ht="15.75">
      <c r="AB9096" s="139"/>
    </row>
    <row r="9097" spans="28:28" ht="15.75">
      <c r="AB9097" s="139"/>
    </row>
    <row r="9098" spans="28:28" ht="15.75">
      <c r="AB9098" s="139"/>
    </row>
    <row r="9099" spans="28:28" ht="15.75">
      <c r="AB9099" s="139"/>
    </row>
    <row r="9100" spans="28:28" ht="15.75">
      <c r="AB9100" s="139"/>
    </row>
    <row r="9101" spans="28:28" ht="15.75">
      <c r="AB9101" s="139"/>
    </row>
    <row r="9102" spans="28:28" ht="15.75">
      <c r="AB9102" s="139"/>
    </row>
    <row r="9103" spans="28:28" ht="15.75">
      <c r="AB9103" s="139"/>
    </row>
    <row r="9104" spans="28:28" ht="15.75">
      <c r="AB9104" s="139"/>
    </row>
    <row r="9105" spans="28:28" ht="15.75">
      <c r="AB9105" s="139"/>
    </row>
    <row r="9106" spans="28:28" ht="15.75">
      <c r="AB9106" s="139"/>
    </row>
    <row r="9107" spans="28:28" ht="15.75">
      <c r="AB9107" s="139"/>
    </row>
    <row r="9108" spans="28:28" ht="15.75">
      <c r="AB9108" s="139"/>
    </row>
    <row r="9109" spans="28:28" ht="15.75">
      <c r="AB9109" s="139"/>
    </row>
    <row r="9110" spans="28:28" ht="15.75">
      <c r="AB9110" s="139"/>
    </row>
    <row r="9111" spans="28:28" ht="15.75">
      <c r="AB9111" s="139"/>
    </row>
    <row r="9112" spans="28:28" ht="15.75">
      <c r="AB9112" s="139"/>
    </row>
    <row r="9113" spans="28:28" ht="15.75">
      <c r="AB9113" s="139"/>
    </row>
    <row r="9114" spans="28:28" ht="15.75">
      <c r="AB9114" s="139"/>
    </row>
    <row r="9115" spans="28:28" ht="15.75">
      <c r="AB9115" s="139"/>
    </row>
    <row r="9116" spans="28:28" ht="15.75">
      <c r="AB9116" s="139"/>
    </row>
    <row r="9117" spans="28:28" ht="15.75">
      <c r="AB9117" s="139"/>
    </row>
    <row r="9118" spans="28:28" ht="15.75">
      <c r="AB9118" s="139"/>
    </row>
    <row r="9119" spans="28:28" ht="15.75">
      <c r="AB9119" s="139"/>
    </row>
    <row r="9120" spans="28:28" ht="15.75">
      <c r="AB9120" s="139"/>
    </row>
    <row r="9121" spans="28:28" ht="15.75">
      <c r="AB9121" s="139"/>
    </row>
    <row r="9122" spans="28:28" ht="15.75">
      <c r="AB9122" s="139"/>
    </row>
    <row r="9123" spans="28:28" ht="15.75">
      <c r="AB9123" s="139"/>
    </row>
    <row r="9124" spans="28:28" ht="15.75">
      <c r="AB9124" s="139"/>
    </row>
    <row r="9125" spans="28:28" ht="15.75">
      <c r="AB9125" s="139"/>
    </row>
    <row r="9126" spans="28:28" ht="15.75">
      <c r="AB9126" s="139"/>
    </row>
    <row r="9127" spans="28:28" ht="15.75">
      <c r="AB9127" s="139"/>
    </row>
    <row r="9128" spans="28:28" ht="15.75">
      <c r="AB9128" s="139"/>
    </row>
    <row r="9129" spans="28:28" ht="15.75">
      <c r="AB9129" s="139"/>
    </row>
    <row r="9130" spans="28:28" ht="15.75">
      <c r="AB9130" s="139"/>
    </row>
    <row r="9131" spans="28:28" ht="15.75">
      <c r="AB9131" s="139"/>
    </row>
    <row r="9132" spans="28:28" ht="15.75">
      <c r="AB9132" s="139"/>
    </row>
    <row r="9133" spans="28:28" ht="15.75">
      <c r="AB9133" s="139"/>
    </row>
    <row r="9134" spans="28:28" ht="15.75">
      <c r="AB9134" s="139"/>
    </row>
    <row r="9135" spans="28:28" ht="15.75">
      <c r="AB9135" s="139"/>
    </row>
    <row r="9136" spans="28:28" ht="15.75">
      <c r="AB9136" s="139"/>
    </row>
    <row r="9137" spans="28:28" ht="15.75">
      <c r="AB9137" s="139"/>
    </row>
    <row r="9138" spans="28:28" ht="15.75">
      <c r="AB9138" s="139"/>
    </row>
    <row r="9139" spans="28:28" ht="15.75">
      <c r="AB9139" s="139"/>
    </row>
    <row r="9140" spans="28:28" ht="15.75">
      <c r="AB9140" s="139"/>
    </row>
    <row r="9141" spans="28:28" ht="15.75">
      <c r="AB9141" s="139"/>
    </row>
    <row r="9142" spans="28:28" ht="15.75">
      <c r="AB9142" s="139"/>
    </row>
    <row r="9143" spans="28:28" ht="15.75">
      <c r="AB9143" s="139"/>
    </row>
    <row r="9144" spans="28:28" ht="15.75">
      <c r="AB9144" s="139"/>
    </row>
    <row r="9145" spans="28:28" ht="15.75">
      <c r="AB9145" s="139"/>
    </row>
    <row r="9146" spans="28:28" ht="15.75">
      <c r="AB9146" s="139"/>
    </row>
    <row r="9147" spans="28:28" ht="15.75">
      <c r="AB9147" s="139"/>
    </row>
    <row r="9148" spans="28:28" ht="15.75">
      <c r="AB9148" s="139"/>
    </row>
    <row r="9149" spans="28:28" ht="15.75">
      <c r="AB9149" s="139"/>
    </row>
    <row r="9150" spans="28:28" ht="15.75">
      <c r="AB9150" s="139"/>
    </row>
    <row r="9151" spans="28:28" ht="15.75">
      <c r="AB9151" s="139"/>
    </row>
    <row r="9152" spans="28:28" ht="15.75">
      <c r="AB9152" s="139"/>
    </row>
    <row r="9153" spans="28:28" ht="15.75">
      <c r="AB9153" s="139"/>
    </row>
    <row r="9154" spans="28:28" ht="15.75">
      <c r="AB9154" s="139"/>
    </row>
    <row r="9155" spans="28:28" ht="15.75">
      <c r="AB9155" s="139"/>
    </row>
    <row r="9156" spans="28:28" ht="15.75">
      <c r="AB9156" s="139"/>
    </row>
    <row r="9157" spans="28:28" ht="15.75">
      <c r="AB9157" s="139"/>
    </row>
    <row r="9158" spans="28:28" ht="15.75">
      <c r="AB9158" s="139"/>
    </row>
    <row r="9159" spans="28:28" ht="15.75">
      <c r="AB9159" s="139"/>
    </row>
    <row r="9160" spans="28:28" ht="15.75">
      <c r="AB9160" s="139"/>
    </row>
    <row r="9161" spans="28:28" ht="15.75">
      <c r="AB9161" s="139"/>
    </row>
    <row r="9162" spans="28:28" ht="15.75">
      <c r="AB9162" s="139"/>
    </row>
    <row r="9163" spans="28:28" ht="15.75">
      <c r="AB9163" s="139"/>
    </row>
    <row r="9164" spans="28:28" ht="15.75">
      <c r="AB9164" s="139"/>
    </row>
    <row r="9165" spans="28:28" ht="15.75">
      <c r="AB9165" s="139"/>
    </row>
    <row r="9166" spans="28:28" ht="15.75">
      <c r="AB9166" s="139"/>
    </row>
    <row r="9167" spans="28:28" ht="15.75">
      <c r="AB9167" s="139"/>
    </row>
    <row r="9168" spans="28:28" ht="15.75">
      <c r="AB9168" s="139"/>
    </row>
    <row r="9169" spans="28:28" ht="15.75">
      <c r="AB9169" s="139"/>
    </row>
    <row r="9170" spans="28:28" ht="15.75">
      <c r="AB9170" s="139"/>
    </row>
    <row r="9171" spans="28:28" ht="15.75">
      <c r="AB9171" s="139"/>
    </row>
    <row r="9172" spans="28:28" ht="15.75">
      <c r="AB9172" s="139"/>
    </row>
    <row r="9173" spans="28:28" ht="15.75">
      <c r="AB9173" s="139"/>
    </row>
    <row r="9174" spans="28:28" ht="15.75">
      <c r="AB9174" s="139"/>
    </row>
    <row r="9175" spans="28:28" ht="15.75">
      <c r="AB9175" s="139"/>
    </row>
    <row r="9176" spans="28:28" ht="15.75">
      <c r="AB9176" s="139"/>
    </row>
    <row r="9177" spans="28:28" ht="15.75">
      <c r="AB9177" s="139"/>
    </row>
    <row r="9178" spans="28:28" ht="15.75">
      <c r="AB9178" s="139"/>
    </row>
    <row r="9179" spans="28:28" ht="15.75">
      <c r="AB9179" s="139"/>
    </row>
    <row r="9180" spans="28:28" ht="15.75">
      <c r="AB9180" s="139"/>
    </row>
    <row r="9181" spans="28:28" ht="15.75">
      <c r="AB9181" s="139"/>
    </row>
    <row r="9182" spans="28:28" ht="15.75">
      <c r="AB9182" s="139"/>
    </row>
    <row r="9183" spans="28:28" ht="15.75">
      <c r="AB9183" s="139"/>
    </row>
    <row r="9184" spans="28:28" ht="15.75">
      <c r="AB9184" s="139"/>
    </row>
    <row r="9185" spans="28:28" ht="15.75">
      <c r="AB9185" s="139"/>
    </row>
    <row r="9186" spans="28:28" ht="15.75">
      <c r="AB9186" s="139"/>
    </row>
    <row r="9187" spans="28:28" ht="15.75">
      <c r="AB9187" s="139"/>
    </row>
    <row r="9188" spans="28:28" ht="15.75">
      <c r="AB9188" s="139"/>
    </row>
    <row r="9189" spans="28:28" ht="15.75">
      <c r="AB9189" s="139"/>
    </row>
    <row r="9190" spans="28:28" ht="15.75">
      <c r="AB9190" s="139"/>
    </row>
    <row r="9191" spans="28:28" ht="15.75">
      <c r="AB9191" s="139"/>
    </row>
    <row r="9192" spans="28:28" ht="15.75">
      <c r="AB9192" s="139"/>
    </row>
    <row r="9193" spans="28:28" ht="15.75">
      <c r="AB9193" s="139"/>
    </row>
    <row r="9194" spans="28:28" ht="15.75">
      <c r="AB9194" s="139"/>
    </row>
    <row r="9195" spans="28:28" ht="15.75">
      <c r="AB9195" s="139"/>
    </row>
    <row r="9196" spans="28:28" ht="15.75">
      <c r="AB9196" s="139"/>
    </row>
    <row r="9197" spans="28:28" ht="15.75">
      <c r="AB9197" s="139"/>
    </row>
    <row r="9198" spans="28:28" ht="15.75">
      <c r="AB9198" s="139"/>
    </row>
    <row r="9199" spans="28:28" ht="15.75">
      <c r="AB9199" s="139"/>
    </row>
    <row r="9200" spans="28:28" ht="15.75">
      <c r="AB9200" s="139"/>
    </row>
    <row r="9201" spans="28:28" ht="15.75">
      <c r="AB9201" s="139"/>
    </row>
    <row r="9202" spans="28:28" ht="15.75">
      <c r="AB9202" s="139"/>
    </row>
    <row r="9203" spans="28:28" ht="15.75">
      <c r="AB9203" s="139"/>
    </row>
    <row r="9204" spans="28:28" ht="15.75">
      <c r="AB9204" s="139"/>
    </row>
    <row r="9205" spans="28:28" ht="15.75">
      <c r="AB9205" s="139"/>
    </row>
    <row r="9206" spans="28:28" ht="15.75">
      <c r="AB9206" s="139"/>
    </row>
    <row r="9207" spans="28:28" ht="15.75">
      <c r="AB9207" s="139"/>
    </row>
    <row r="9208" spans="28:28" ht="15.75">
      <c r="AB9208" s="139"/>
    </row>
    <row r="9209" spans="28:28" ht="15.75">
      <c r="AB9209" s="139"/>
    </row>
    <row r="9210" spans="28:28" ht="15.75">
      <c r="AB9210" s="139"/>
    </row>
    <row r="9211" spans="28:28" ht="15.75">
      <c r="AB9211" s="139"/>
    </row>
    <row r="9212" spans="28:28" ht="15.75">
      <c r="AB9212" s="139"/>
    </row>
    <row r="9213" spans="28:28" ht="15.75">
      <c r="AB9213" s="139"/>
    </row>
    <row r="9214" spans="28:28" ht="15.75">
      <c r="AB9214" s="139"/>
    </row>
    <row r="9215" spans="28:28" ht="15.75">
      <c r="AB9215" s="139"/>
    </row>
    <row r="9216" spans="28:28" ht="15.75">
      <c r="AB9216" s="139"/>
    </row>
    <row r="9217" spans="28:28" ht="15.75">
      <c r="AB9217" s="139"/>
    </row>
    <row r="9218" spans="28:28" ht="15.75">
      <c r="AB9218" s="139"/>
    </row>
    <row r="9219" spans="28:28" ht="15.75">
      <c r="AB9219" s="139"/>
    </row>
    <row r="9220" spans="28:28" ht="15.75">
      <c r="AB9220" s="139"/>
    </row>
    <row r="9221" spans="28:28" ht="15.75">
      <c r="AB9221" s="139"/>
    </row>
    <row r="9222" spans="28:28" ht="15.75">
      <c r="AB9222" s="139"/>
    </row>
    <row r="9223" spans="28:28" ht="15.75">
      <c r="AB9223" s="139"/>
    </row>
    <row r="9224" spans="28:28" ht="15.75">
      <c r="AB9224" s="139"/>
    </row>
    <row r="9225" spans="28:28" ht="15.75">
      <c r="AB9225" s="139"/>
    </row>
    <row r="9226" spans="28:28" ht="15.75">
      <c r="AB9226" s="139"/>
    </row>
    <row r="9227" spans="28:28" ht="15.75">
      <c r="AB9227" s="139"/>
    </row>
    <row r="9228" spans="28:28" ht="15.75">
      <c r="AB9228" s="139"/>
    </row>
    <row r="9229" spans="28:28" ht="15.75">
      <c r="AB9229" s="139"/>
    </row>
    <row r="9230" spans="28:28" ht="15.75">
      <c r="AB9230" s="139"/>
    </row>
    <row r="9231" spans="28:28" ht="15.75">
      <c r="AB9231" s="139"/>
    </row>
    <row r="9232" spans="28:28" ht="15.75">
      <c r="AB9232" s="139"/>
    </row>
    <row r="9233" spans="28:28" ht="15.75">
      <c r="AB9233" s="139"/>
    </row>
    <row r="9234" spans="28:28" ht="15.75">
      <c r="AB9234" s="139"/>
    </row>
    <row r="9235" spans="28:28" ht="15.75">
      <c r="AB9235" s="139"/>
    </row>
    <row r="9236" spans="28:28" ht="15.75">
      <c r="AB9236" s="139"/>
    </row>
    <row r="9237" spans="28:28" ht="15.75">
      <c r="AB9237" s="139"/>
    </row>
    <row r="9238" spans="28:28" ht="15.75">
      <c r="AB9238" s="139"/>
    </row>
    <row r="9239" spans="28:28" ht="15.75">
      <c r="AB9239" s="139"/>
    </row>
    <row r="9240" spans="28:28" ht="15.75">
      <c r="AB9240" s="139"/>
    </row>
    <row r="9241" spans="28:28" ht="15.75">
      <c r="AB9241" s="139"/>
    </row>
    <row r="9242" spans="28:28" ht="15.75">
      <c r="AB9242" s="139"/>
    </row>
    <row r="9243" spans="28:28" ht="15.75">
      <c r="AB9243" s="139"/>
    </row>
    <row r="9244" spans="28:28" ht="15.75">
      <c r="AB9244" s="139"/>
    </row>
    <row r="9245" spans="28:28" ht="15.75">
      <c r="AB9245" s="139"/>
    </row>
    <row r="9246" spans="28:28" ht="15.75">
      <c r="AB9246" s="139"/>
    </row>
    <row r="9247" spans="28:28" ht="15.75">
      <c r="AB9247" s="139"/>
    </row>
    <row r="9248" spans="28:28" ht="15.75">
      <c r="AB9248" s="139"/>
    </row>
    <row r="9249" spans="28:28" ht="15.75">
      <c r="AB9249" s="139"/>
    </row>
    <row r="9250" spans="28:28" ht="15.75">
      <c r="AB9250" s="139"/>
    </row>
    <row r="9251" spans="28:28" ht="15.75">
      <c r="AB9251" s="139"/>
    </row>
    <row r="9252" spans="28:28" ht="15.75">
      <c r="AB9252" s="139"/>
    </row>
    <row r="9253" spans="28:28" ht="15.75">
      <c r="AB9253" s="139"/>
    </row>
    <row r="9254" spans="28:28" ht="15.75">
      <c r="AB9254" s="139"/>
    </row>
    <row r="9255" spans="28:28" ht="15.75">
      <c r="AB9255" s="139"/>
    </row>
    <row r="9256" spans="28:28" ht="15.75">
      <c r="AB9256" s="139"/>
    </row>
    <row r="9257" spans="28:28" ht="15.75">
      <c r="AB9257" s="139"/>
    </row>
    <row r="9258" spans="28:28" ht="15.75">
      <c r="AB9258" s="139"/>
    </row>
    <row r="9259" spans="28:28" ht="15.75">
      <c r="AB9259" s="139"/>
    </row>
    <row r="9260" spans="28:28" ht="15.75">
      <c r="AB9260" s="139"/>
    </row>
    <row r="9261" spans="28:28" ht="15.75">
      <c r="AB9261" s="139"/>
    </row>
    <row r="9262" spans="28:28" ht="15.75">
      <c r="AB9262" s="139"/>
    </row>
    <row r="9263" spans="28:28" ht="15.75">
      <c r="AB9263" s="139"/>
    </row>
    <row r="9264" spans="28:28" ht="15.75">
      <c r="AB9264" s="139"/>
    </row>
    <row r="9265" spans="28:28" ht="15.75">
      <c r="AB9265" s="139"/>
    </row>
    <row r="9266" spans="28:28" ht="15.75">
      <c r="AB9266" s="139"/>
    </row>
    <row r="9267" spans="28:28" ht="15.75">
      <c r="AB9267" s="139"/>
    </row>
    <row r="9268" spans="28:28" ht="15.75">
      <c r="AB9268" s="139"/>
    </row>
    <row r="9269" spans="28:28" ht="15.75">
      <c r="AB9269" s="139"/>
    </row>
    <row r="9270" spans="28:28" ht="15.75">
      <c r="AB9270" s="139"/>
    </row>
    <row r="9271" spans="28:28" ht="15.75">
      <c r="AB9271" s="139"/>
    </row>
    <row r="9272" spans="28:28" ht="15.75">
      <c r="AB9272" s="139"/>
    </row>
    <row r="9273" spans="28:28" ht="15.75">
      <c r="AB9273" s="139"/>
    </row>
    <row r="9274" spans="28:28" ht="15.75">
      <c r="AB9274" s="139"/>
    </row>
    <row r="9275" spans="28:28" ht="15.75">
      <c r="AB9275" s="139"/>
    </row>
    <row r="9276" spans="28:28" ht="15.75">
      <c r="AB9276" s="139"/>
    </row>
    <row r="9277" spans="28:28" ht="15.75">
      <c r="AB9277" s="139"/>
    </row>
    <row r="9278" spans="28:28" ht="15.75">
      <c r="AB9278" s="139"/>
    </row>
    <row r="9279" spans="28:28" ht="15.75">
      <c r="AB9279" s="139"/>
    </row>
    <row r="9280" spans="28:28" ht="15.75">
      <c r="AB9280" s="139"/>
    </row>
    <row r="9281" spans="28:28" ht="15.75">
      <c r="AB9281" s="139"/>
    </row>
    <row r="9282" spans="28:28" ht="15.75">
      <c r="AB9282" s="139"/>
    </row>
    <row r="9283" spans="28:28" ht="15.75">
      <c r="AB9283" s="139"/>
    </row>
    <row r="9284" spans="28:28" ht="15.75">
      <c r="AB9284" s="139"/>
    </row>
    <row r="9285" spans="28:28" ht="15.75">
      <c r="AB9285" s="139"/>
    </row>
    <row r="9286" spans="28:28" ht="15.75">
      <c r="AB9286" s="139"/>
    </row>
    <row r="9287" spans="28:28" ht="15.75">
      <c r="AB9287" s="139"/>
    </row>
    <row r="9288" spans="28:28" ht="15.75">
      <c r="AB9288" s="139"/>
    </row>
    <row r="9289" spans="28:28" ht="15.75">
      <c r="AB9289" s="139"/>
    </row>
    <row r="9290" spans="28:28" ht="15.75">
      <c r="AB9290" s="139"/>
    </row>
    <row r="9291" spans="28:28" ht="15.75">
      <c r="AB9291" s="139"/>
    </row>
    <row r="9292" spans="28:28" ht="15.75">
      <c r="AB9292" s="139"/>
    </row>
    <row r="9293" spans="28:28" ht="15.75">
      <c r="AB9293" s="139"/>
    </row>
    <row r="9294" spans="28:28" ht="15.75">
      <c r="AB9294" s="139"/>
    </row>
    <row r="9295" spans="28:28" ht="15.75">
      <c r="AB9295" s="139"/>
    </row>
    <row r="9296" spans="28:28" ht="15.75">
      <c r="AB9296" s="139"/>
    </row>
    <row r="9297" spans="28:28" ht="15.75">
      <c r="AB9297" s="139"/>
    </row>
    <row r="9298" spans="28:28" ht="15.75">
      <c r="AB9298" s="139"/>
    </row>
    <row r="9299" spans="28:28" ht="15.75">
      <c r="AB9299" s="139"/>
    </row>
    <row r="9300" spans="28:28" ht="15.75">
      <c r="AB9300" s="139"/>
    </row>
    <row r="9301" spans="28:28" ht="15.75">
      <c r="AB9301" s="139"/>
    </row>
    <row r="9302" spans="28:28" ht="15.75">
      <c r="AB9302" s="139"/>
    </row>
    <row r="9303" spans="28:28" ht="15.75">
      <c r="AB9303" s="139"/>
    </row>
    <row r="9304" spans="28:28" ht="15.75">
      <c r="AB9304" s="139"/>
    </row>
    <row r="9305" spans="28:28" ht="15.75">
      <c r="AB9305" s="139"/>
    </row>
    <row r="9306" spans="28:28" ht="15.75">
      <c r="AB9306" s="139"/>
    </row>
    <row r="9307" spans="28:28" ht="15.75">
      <c r="AB9307" s="139"/>
    </row>
    <row r="9308" spans="28:28" ht="15.75">
      <c r="AB9308" s="139"/>
    </row>
    <row r="9309" spans="28:28" ht="15.75">
      <c r="AB9309" s="139"/>
    </row>
    <row r="9310" spans="28:28" ht="15.75">
      <c r="AB9310" s="139"/>
    </row>
    <row r="9311" spans="28:28" ht="15.75">
      <c r="AB9311" s="139"/>
    </row>
    <row r="9312" spans="28:28" ht="15.75">
      <c r="AB9312" s="139"/>
    </row>
    <row r="9313" spans="28:28" ht="15.75">
      <c r="AB9313" s="139"/>
    </row>
    <row r="9314" spans="28:28" ht="15.75">
      <c r="AB9314" s="139"/>
    </row>
    <row r="9315" spans="28:28" ht="15.75">
      <c r="AB9315" s="139"/>
    </row>
    <row r="9316" spans="28:28" ht="15.75">
      <c r="AB9316" s="139"/>
    </row>
    <row r="9317" spans="28:28" ht="15.75">
      <c r="AB9317" s="139"/>
    </row>
    <row r="9318" spans="28:28" ht="15.75">
      <c r="AB9318" s="139"/>
    </row>
    <row r="9319" spans="28:28" ht="15.75">
      <c r="AB9319" s="139"/>
    </row>
    <row r="9320" spans="28:28" ht="15.75">
      <c r="AB9320" s="139"/>
    </row>
    <row r="9321" spans="28:28" ht="15.75">
      <c r="AB9321" s="139"/>
    </row>
    <row r="9322" spans="28:28" ht="15.75">
      <c r="AB9322" s="139"/>
    </row>
    <row r="9323" spans="28:28" ht="15.75">
      <c r="AB9323" s="139"/>
    </row>
    <row r="9324" spans="28:28" ht="15.75">
      <c r="AB9324" s="139"/>
    </row>
    <row r="9325" spans="28:28" ht="15.75">
      <c r="AB9325" s="139"/>
    </row>
    <row r="9326" spans="28:28" ht="15.75">
      <c r="AB9326" s="139"/>
    </row>
    <row r="9327" spans="28:28" ht="15.75">
      <c r="AB9327" s="139"/>
    </row>
    <row r="9328" spans="28:28" ht="15.75">
      <c r="AB9328" s="139"/>
    </row>
    <row r="9329" spans="28:28" ht="15.75">
      <c r="AB9329" s="139"/>
    </row>
    <row r="9330" spans="28:28" ht="15.75">
      <c r="AB9330" s="139"/>
    </row>
    <row r="9331" spans="28:28" ht="15.75">
      <c r="AB9331" s="139"/>
    </row>
    <row r="9332" spans="28:28" ht="15.75">
      <c r="AB9332" s="139"/>
    </row>
    <row r="9333" spans="28:28" ht="15.75">
      <c r="AB9333" s="139"/>
    </row>
    <row r="9334" spans="28:28" ht="15.75">
      <c r="AB9334" s="139"/>
    </row>
    <row r="9335" spans="28:28" ht="15.75">
      <c r="AB9335" s="139"/>
    </row>
    <row r="9336" spans="28:28" ht="15.75">
      <c r="AB9336" s="139"/>
    </row>
    <row r="9337" spans="28:28" ht="15.75">
      <c r="AB9337" s="139"/>
    </row>
    <row r="9338" spans="28:28" ht="15.75">
      <c r="AB9338" s="139"/>
    </row>
    <row r="9339" spans="28:28" ht="15.75">
      <c r="AB9339" s="139"/>
    </row>
    <row r="9340" spans="28:28" ht="15.75">
      <c r="AB9340" s="139"/>
    </row>
    <row r="9341" spans="28:28" ht="15.75">
      <c r="AB9341" s="139"/>
    </row>
    <row r="9342" spans="28:28" ht="15.75">
      <c r="AB9342" s="139"/>
    </row>
    <row r="9343" spans="28:28" ht="15.75">
      <c r="AB9343" s="139"/>
    </row>
    <row r="9344" spans="28:28" ht="15.75">
      <c r="AB9344" s="139"/>
    </row>
    <row r="9345" spans="28:28" ht="15.75">
      <c r="AB9345" s="139"/>
    </row>
    <row r="9346" spans="28:28" ht="15.75">
      <c r="AB9346" s="139"/>
    </row>
    <row r="9347" spans="28:28" ht="15.75">
      <c r="AB9347" s="139"/>
    </row>
    <row r="9348" spans="28:28" ht="15.75">
      <c r="AB9348" s="139"/>
    </row>
    <row r="9349" spans="28:28" ht="15.75">
      <c r="AB9349" s="139"/>
    </row>
    <row r="9350" spans="28:28" ht="15.75">
      <c r="AB9350" s="139"/>
    </row>
    <row r="9351" spans="28:28" ht="15.75">
      <c r="AB9351" s="139"/>
    </row>
    <row r="9352" spans="28:28" ht="15.75">
      <c r="AB9352" s="139"/>
    </row>
    <row r="9353" spans="28:28" ht="15.75">
      <c r="AB9353" s="139"/>
    </row>
    <row r="9354" spans="28:28" ht="15.75">
      <c r="AB9354" s="139"/>
    </row>
    <row r="9355" spans="28:28" ht="15.75">
      <c r="AB9355" s="139"/>
    </row>
    <row r="9356" spans="28:28" ht="15.75">
      <c r="AB9356" s="139"/>
    </row>
    <row r="9357" spans="28:28" ht="15.75">
      <c r="AB9357" s="139"/>
    </row>
    <row r="9358" spans="28:28" ht="15.75">
      <c r="AB9358" s="139"/>
    </row>
    <row r="9359" spans="28:28" ht="15.75">
      <c r="AB9359" s="139"/>
    </row>
    <row r="9360" spans="28:28" ht="15.75">
      <c r="AB9360" s="139"/>
    </row>
    <row r="9361" spans="28:28" ht="15.75">
      <c r="AB9361" s="139"/>
    </row>
    <row r="9362" spans="28:28" ht="15.75">
      <c r="AB9362" s="139"/>
    </row>
    <row r="9363" spans="28:28" ht="15.75">
      <c r="AB9363" s="139"/>
    </row>
    <row r="9364" spans="28:28" ht="15.75">
      <c r="AB9364" s="139"/>
    </row>
    <row r="9365" spans="28:28" ht="15.75">
      <c r="AB9365" s="139"/>
    </row>
    <row r="9366" spans="28:28" ht="15.75">
      <c r="AB9366" s="139"/>
    </row>
    <row r="9367" spans="28:28" ht="15.75">
      <c r="AB9367" s="139"/>
    </row>
    <row r="9368" spans="28:28" ht="15.75">
      <c r="AB9368" s="139"/>
    </row>
    <row r="9369" spans="28:28" ht="15.75">
      <c r="AB9369" s="139"/>
    </row>
    <row r="9370" spans="28:28" ht="15.75">
      <c r="AB9370" s="139"/>
    </row>
    <row r="9371" spans="28:28" ht="15.75">
      <c r="AB9371" s="139"/>
    </row>
    <row r="9372" spans="28:28" ht="15.75">
      <c r="AB9372" s="139"/>
    </row>
    <row r="9373" spans="28:28" ht="15.75">
      <c r="AB9373" s="139"/>
    </row>
    <row r="9374" spans="28:28" ht="15.75">
      <c r="AB9374" s="139"/>
    </row>
    <row r="9375" spans="28:28" ht="15.75">
      <c r="AB9375" s="139"/>
    </row>
    <row r="9376" spans="28:28" ht="15.75">
      <c r="AB9376" s="139"/>
    </row>
    <row r="9377" spans="28:28" ht="15.75">
      <c r="AB9377" s="139"/>
    </row>
    <row r="9378" spans="28:28" ht="15.75">
      <c r="AB9378" s="139"/>
    </row>
    <row r="9379" spans="28:28" ht="15.75">
      <c r="AB9379" s="139"/>
    </row>
    <row r="9380" spans="28:28" ht="15.75">
      <c r="AB9380" s="139"/>
    </row>
    <row r="9381" spans="28:28" ht="15.75">
      <c r="AB9381" s="139"/>
    </row>
    <row r="9382" spans="28:28" ht="15.75">
      <c r="AB9382" s="139"/>
    </row>
    <row r="9383" spans="28:28" ht="15.75">
      <c r="AB9383" s="139"/>
    </row>
    <row r="9384" spans="28:28" ht="15.75">
      <c r="AB9384" s="139"/>
    </row>
    <row r="9385" spans="28:28" ht="15.75">
      <c r="AB9385" s="139"/>
    </row>
    <row r="9386" spans="28:28" ht="15.75">
      <c r="AB9386" s="139"/>
    </row>
    <row r="9387" spans="28:28" ht="15.75">
      <c r="AB9387" s="139"/>
    </row>
    <row r="9388" spans="28:28" ht="15.75">
      <c r="AB9388" s="139"/>
    </row>
    <row r="9389" spans="28:28" ht="15.75">
      <c r="AB9389" s="139"/>
    </row>
    <row r="9390" spans="28:28" ht="15.75">
      <c r="AB9390" s="139"/>
    </row>
    <row r="9391" spans="28:28" ht="15.75">
      <c r="AB9391" s="139"/>
    </row>
    <row r="9392" spans="28:28" ht="15.75">
      <c r="AB9392" s="139"/>
    </row>
    <row r="9393" spans="28:28" ht="15.75">
      <c r="AB9393" s="139"/>
    </row>
    <row r="9394" spans="28:28" ht="15.75">
      <c r="AB9394" s="139"/>
    </row>
    <row r="9395" spans="28:28" ht="15.75">
      <c r="AB9395" s="139"/>
    </row>
    <row r="9396" spans="28:28" ht="15.75">
      <c r="AB9396" s="139"/>
    </row>
    <row r="9397" spans="28:28" ht="15.75">
      <c r="AB9397" s="139"/>
    </row>
    <row r="9398" spans="28:28" ht="15.75">
      <c r="AB9398" s="139"/>
    </row>
    <row r="9399" spans="28:28" ht="15.75">
      <c r="AB9399" s="139"/>
    </row>
    <row r="9400" spans="28:28" ht="15.75">
      <c r="AB9400" s="139"/>
    </row>
    <row r="9401" spans="28:28" ht="15.75">
      <c r="AB9401" s="139"/>
    </row>
    <row r="9402" spans="28:28" ht="15.75">
      <c r="AB9402" s="139"/>
    </row>
    <row r="9403" spans="28:28" ht="15.75">
      <c r="AB9403" s="139"/>
    </row>
    <row r="9404" spans="28:28" ht="15.75">
      <c r="AB9404" s="139"/>
    </row>
    <row r="9405" spans="28:28" ht="15.75">
      <c r="AB9405" s="139"/>
    </row>
    <row r="9406" spans="28:28" ht="15.75">
      <c r="AB9406" s="139"/>
    </row>
    <row r="9407" spans="28:28" ht="15.75">
      <c r="AB9407" s="139"/>
    </row>
    <row r="9408" spans="28:28" ht="15.75">
      <c r="AB9408" s="139"/>
    </row>
    <row r="9409" spans="28:28" ht="15.75">
      <c r="AB9409" s="139"/>
    </row>
    <row r="9410" spans="28:28" ht="15.75">
      <c r="AB9410" s="139"/>
    </row>
    <row r="9411" spans="28:28" ht="15.75">
      <c r="AB9411" s="139"/>
    </row>
    <row r="9412" spans="28:28" ht="15.75">
      <c r="AB9412" s="139"/>
    </row>
    <row r="9413" spans="28:28" ht="15.75">
      <c r="AB9413" s="139"/>
    </row>
    <row r="9414" spans="28:28" ht="15.75">
      <c r="AB9414" s="139"/>
    </row>
    <row r="9415" spans="28:28" ht="15.75">
      <c r="AB9415" s="139"/>
    </row>
    <row r="9416" spans="28:28" ht="15.75">
      <c r="AB9416" s="139"/>
    </row>
    <row r="9417" spans="28:28" ht="15.75">
      <c r="AB9417" s="139"/>
    </row>
    <row r="9418" spans="28:28" ht="15.75">
      <c r="AB9418" s="139"/>
    </row>
    <row r="9419" spans="28:28" ht="15.75">
      <c r="AB9419" s="139"/>
    </row>
    <row r="9420" spans="28:28" ht="15.75">
      <c r="AB9420" s="139"/>
    </row>
    <row r="9421" spans="28:28" ht="15.75">
      <c r="AB9421" s="139"/>
    </row>
    <row r="9422" spans="28:28" ht="15.75">
      <c r="AB9422" s="139"/>
    </row>
    <row r="9423" spans="28:28" ht="15.75">
      <c r="AB9423" s="139"/>
    </row>
    <row r="9424" spans="28:28" ht="15.75">
      <c r="AB9424" s="139"/>
    </row>
    <row r="9425" spans="28:28" ht="15.75">
      <c r="AB9425" s="139"/>
    </row>
    <row r="9426" spans="28:28" ht="15.75">
      <c r="AB9426" s="139"/>
    </row>
    <row r="9427" spans="28:28" ht="15.75">
      <c r="AB9427" s="139"/>
    </row>
    <row r="9428" spans="28:28" ht="15.75">
      <c r="AB9428" s="139"/>
    </row>
    <row r="9429" spans="28:28" ht="15.75">
      <c r="AB9429" s="139"/>
    </row>
    <row r="9430" spans="28:28" ht="15.75">
      <c r="AB9430" s="139"/>
    </row>
    <row r="9431" spans="28:28" ht="15.75">
      <c r="AB9431" s="139"/>
    </row>
    <row r="9432" spans="28:28" ht="15.75">
      <c r="AB9432" s="139"/>
    </row>
    <row r="9433" spans="28:28" ht="15.75">
      <c r="AB9433" s="139"/>
    </row>
    <row r="9434" spans="28:28" ht="15.75">
      <c r="AB9434" s="139"/>
    </row>
    <row r="9435" spans="28:28" ht="15.75">
      <c r="AB9435" s="139"/>
    </row>
    <row r="9436" spans="28:28" ht="15.75">
      <c r="AB9436" s="139"/>
    </row>
    <row r="9437" spans="28:28" ht="15.75">
      <c r="AB9437" s="139"/>
    </row>
    <row r="9438" spans="28:28" ht="15.75">
      <c r="AB9438" s="139"/>
    </row>
    <row r="9439" spans="28:28" ht="15.75">
      <c r="AB9439" s="139"/>
    </row>
    <row r="9440" spans="28:28" ht="15.75">
      <c r="AB9440" s="139"/>
    </row>
    <row r="9441" spans="28:28" ht="15.75">
      <c r="AB9441" s="139"/>
    </row>
    <row r="9442" spans="28:28" ht="15.75">
      <c r="AB9442" s="139"/>
    </row>
    <row r="9443" spans="28:28" ht="15.75">
      <c r="AB9443" s="139"/>
    </row>
    <row r="9444" spans="28:28" ht="15.75">
      <c r="AB9444" s="139"/>
    </row>
    <row r="9445" spans="28:28" ht="15.75">
      <c r="AB9445" s="139"/>
    </row>
    <row r="9446" spans="28:28" ht="15.75">
      <c r="AB9446" s="139"/>
    </row>
    <row r="9447" spans="28:28" ht="15.75">
      <c r="AB9447" s="139"/>
    </row>
    <row r="9448" spans="28:28" ht="15.75">
      <c r="AB9448" s="139"/>
    </row>
    <row r="9449" spans="28:28" ht="15.75">
      <c r="AB9449" s="139"/>
    </row>
    <row r="9450" spans="28:28" ht="15.75">
      <c r="AB9450" s="139"/>
    </row>
    <row r="9451" spans="28:28" ht="15.75">
      <c r="AB9451" s="139"/>
    </row>
    <row r="9452" spans="28:28" ht="15.75">
      <c r="AB9452" s="139"/>
    </row>
  </sheetData>
  <sheetProtection password="C143" sheet="1" objects="1" scenarios="1"/>
  <sortState ref="P3:S146">
    <sortCondition ref="P3:P1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25</vt:i4>
      </vt:variant>
    </vt:vector>
  </HeadingPairs>
  <TitlesOfParts>
    <vt:vector size="29" baseType="lpstr">
      <vt:lpstr>ViziPartner</vt:lpstr>
      <vt:lpstr>Jármű</vt:lpstr>
      <vt:lpstr>Berendezés</vt:lpstr>
      <vt:lpstr>Állandóhelyű Állomás</vt:lpstr>
      <vt:lpstr>Adásmód</vt:lpstr>
      <vt:lpstr>Álloszt_F</vt:lpstr>
      <vt:lpstr>Álloszt_M</vt:lpstr>
      <vt:lpstr>BerTábla</vt:lpstr>
      <vt:lpstr>Bertip</vt:lpstr>
      <vt:lpstr>DkOk</vt:lpstr>
      <vt:lpstr>EgyediJOszt</vt:lpstr>
      <vt:lpstr>EgyediJOszt2</vt:lpstr>
      <vt:lpstr>FixFreq</vt:lpstr>
      <vt:lpstr>Gyártó</vt:lpstr>
      <vt:lpstr>Hely</vt:lpstr>
      <vt:lpstr>Hívójel</vt:lpstr>
      <vt:lpstr>IrszJegyzék</vt:lpstr>
      <vt:lpstr>JárműOsztály</vt:lpstr>
      <vt:lpstr>Járműtipus</vt:lpstr>
      <vt:lpstr>Kategória</vt:lpstr>
      <vt:lpstr>Kedvezmény</vt:lpstr>
      <vt:lpstr>Kérelem</vt:lpstr>
      <vt:lpstr>Kérelem_MS</vt:lpstr>
      <vt:lpstr>Ország</vt:lpstr>
      <vt:lpstr>Rendeltetés</vt:lpstr>
      <vt:lpstr>Sáv</vt:lpstr>
      <vt:lpstr>SzolgJell</vt:lpstr>
      <vt:lpstr>Szolgjell2</vt:lpstr>
      <vt:lpstr>Üzemidő</vt:lpstr>
    </vt:vector>
  </TitlesOfParts>
  <Company>NCA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czuczy</dc:creator>
  <cp:lastModifiedBy>czuczy</cp:lastModifiedBy>
  <cp:lastPrinted>2016-11-24T16:23:23Z</cp:lastPrinted>
  <dcterms:created xsi:type="dcterms:W3CDTF">2016-11-21T14:32:25Z</dcterms:created>
  <dcterms:modified xsi:type="dcterms:W3CDTF">2017-01-10T13:16:51Z</dcterms:modified>
</cp:coreProperties>
</file>