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45" windowWidth="15480" windowHeight="8580"/>
  </bookViews>
  <sheets>
    <sheet name="2014" sheetId="1" r:id="rId1"/>
    <sheet name="Munka1" sheetId="2" r:id="rId2"/>
    <sheet name="Munka2" sheetId="3" r:id="rId3"/>
  </sheets>
  <definedNames>
    <definedName name="_xlnm._FilterDatabase" localSheetId="0" hidden="1">'2014'!$A$6:$I$6</definedName>
    <definedName name="_xlnm.Print_Area" localSheetId="0">'2014'!$A$1:$I$29</definedName>
  </definedNames>
  <calcPr calcId="125725"/>
</workbook>
</file>

<file path=xl/calcChain.xml><?xml version="1.0" encoding="utf-8"?>
<calcChain xmlns="http://schemas.openxmlformats.org/spreadsheetml/2006/main">
  <c r="E21" i="1"/>
  <c r="F21"/>
  <c r="F19"/>
  <c r="F14"/>
  <c r="F18"/>
  <c r="F10"/>
  <c r="F27"/>
  <c r="F9"/>
  <c r="F7"/>
  <c r="F11"/>
  <c r="F13"/>
  <c r="F23"/>
  <c r="F15"/>
  <c r="F22"/>
  <c r="F24"/>
  <c r="F25"/>
  <c r="F26"/>
  <c r="F12"/>
  <c r="F17"/>
  <c r="F16"/>
  <c r="F20"/>
  <c r="E19"/>
  <c r="E14"/>
  <c r="E18"/>
  <c r="E10"/>
  <c r="E27"/>
  <c r="E9"/>
  <c r="E7"/>
  <c r="E11"/>
  <c r="E13"/>
  <c r="E23"/>
  <c r="E15"/>
  <c r="E22"/>
  <c r="E24"/>
  <c r="E25"/>
  <c r="E26"/>
  <c r="E12"/>
  <c r="E17"/>
  <c r="E16"/>
  <c r="E20"/>
  <c r="E8"/>
  <c r="F8"/>
  <c r="D29"/>
  <c r="I8" s="1"/>
  <c r="C29"/>
  <c r="H14" s="1"/>
  <c r="B29"/>
  <c r="G21" s="1"/>
  <c r="G9"/>
  <c r="G20"/>
  <c r="G15"/>
  <c r="G18"/>
  <c r="H26"/>
  <c r="H7"/>
  <c r="H29"/>
  <c r="I15"/>
  <c r="H12"/>
  <c r="H11"/>
  <c r="G25" l="1"/>
  <c r="I18"/>
  <c r="I20"/>
  <c r="G7"/>
  <c r="G26"/>
  <c r="G14"/>
  <c r="G23"/>
  <c r="G16"/>
  <c r="I11"/>
  <c r="H10"/>
  <c r="H22"/>
  <c r="H18"/>
  <c r="H15"/>
  <c r="H20"/>
  <c r="I29"/>
  <c r="I7"/>
  <c r="I26"/>
  <c r="I10"/>
  <c r="I22"/>
  <c r="F29"/>
  <c r="I21"/>
  <c r="I12"/>
  <c r="H21"/>
  <c r="G27"/>
  <c r="G13"/>
  <c r="G24"/>
  <c r="G17"/>
  <c r="G8"/>
  <c r="G10"/>
  <c r="G11"/>
  <c r="G22"/>
  <c r="G12"/>
  <c r="G29"/>
  <c r="G19"/>
  <c r="H9"/>
  <c r="H23"/>
  <c r="H25"/>
  <c r="H16"/>
  <c r="H8"/>
  <c r="H19"/>
  <c r="H27"/>
  <c r="H13"/>
  <c r="H24"/>
  <c r="H17"/>
  <c r="I19"/>
  <c r="I27"/>
  <c r="I13"/>
  <c r="I24"/>
  <c r="I17"/>
  <c r="I14"/>
  <c r="I9"/>
  <c r="I23"/>
  <c r="I25"/>
  <c r="I16"/>
  <c r="E29"/>
</calcChain>
</file>

<file path=xl/sharedStrings.xml><?xml version="1.0" encoding="utf-8"?>
<sst xmlns="http://schemas.openxmlformats.org/spreadsheetml/2006/main" count="36" uniqueCount="34">
  <si>
    <t>Előadásszám</t>
  </si>
  <si>
    <t>Látogatószám</t>
  </si>
  <si>
    <t>Összesen</t>
  </si>
  <si>
    <t>Számított adatok</t>
  </si>
  <si>
    <t>Átlagos nézőszám</t>
  </si>
  <si>
    <t>Átlag-helyár</t>
  </si>
  <si>
    <t>Pénztári jegybevétel (bruttó)</t>
  </si>
  <si>
    <t xml:space="preserve">NMHH Nemzeti Filmiroda  </t>
  </si>
  <si>
    <t xml:space="preserve">2014. január 01. - december 31.  </t>
  </si>
  <si>
    <t>Forgalmazó neve</t>
  </si>
  <si>
    <t>Forgalmazók piaci részesedése %</t>
  </si>
  <si>
    <t>Pénztári jegybevétel</t>
  </si>
  <si>
    <r>
      <t>Forgalmazónkénti összes forgalom (</t>
    </r>
    <r>
      <rPr>
        <b/>
        <u/>
        <sz val="14"/>
        <color rgb="FF1031BC"/>
        <rFont val="Arial"/>
        <family val="2"/>
        <charset val="238"/>
      </rPr>
      <t>magyar</t>
    </r>
    <r>
      <rPr>
        <b/>
        <sz val="14"/>
        <color rgb="FF1031BC"/>
        <rFont val="Arial"/>
        <family val="2"/>
        <charset val="238"/>
      </rPr>
      <t>)</t>
    </r>
  </si>
  <si>
    <t>A Company Hungary Kft.</t>
  </si>
  <si>
    <t>ADS Service Kft.</t>
  </si>
  <si>
    <t>Budapest Film Kft.</t>
  </si>
  <si>
    <t>Cineworkfilm</t>
  </si>
  <si>
    <t>Cirko Film Kft.</t>
  </si>
  <si>
    <t>Focusfox Kft.</t>
  </si>
  <si>
    <t>Hungaricom Kft.</t>
  </si>
  <si>
    <t>InterCom Zrt.</t>
  </si>
  <si>
    <t>KREZ Film Kft.</t>
  </si>
  <si>
    <t>MOKÉP-Pannónia Kft.</t>
  </si>
  <si>
    <t>UIP Duna Nemzetközi Film Kft.</t>
  </si>
  <si>
    <t>Fény Film Kft.</t>
  </si>
  <si>
    <t>Dreamcast Kft.</t>
  </si>
  <si>
    <t>Mozinet Kft.</t>
  </si>
  <si>
    <t>Vertigo Média Kft.</t>
  </si>
  <si>
    <t>Flóra Film International Kft.</t>
  </si>
  <si>
    <t>Art Deco Film Kft.</t>
  </si>
  <si>
    <t>Zeon Csoport Kft.</t>
  </si>
  <si>
    <t>KEDD Kulturális és Szolgáltató Kft.</t>
  </si>
  <si>
    <t>Budapest Film Zrt.</t>
  </si>
  <si>
    <t>Anjou Lafayette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</si>
</sst>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14"/>
      <color rgb="FF1031BC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1031BC"/>
      <name val="Arial"/>
      <family val="2"/>
      <charset val="238"/>
    </font>
    <font>
      <sz val="14"/>
      <color rgb="FF1031BC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1031BC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4"/>
      <color rgb="FF1031BC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4" fillId="0" borderId="0" xfId="0" applyFont="1" applyProtection="1"/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2" borderId="1" xfId="0" applyNumberFormat="1" applyFont="1" applyFill="1" applyBorder="1" applyProtection="1"/>
    <xf numFmtId="3" fontId="2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/>
    <xf numFmtId="3" fontId="2" fillId="2" borderId="2" xfId="0" applyNumberFormat="1" applyFont="1" applyFill="1" applyBorder="1" applyProtection="1">
      <protection locked="0"/>
    </xf>
    <xf numFmtId="9" fontId="2" fillId="0" borderId="0" xfId="1" applyFont="1" applyProtection="1"/>
    <xf numFmtId="0" fontId="5" fillId="2" borderId="5" xfId="0" applyFont="1" applyFill="1" applyBorder="1" applyAlignment="1" applyProtection="1">
      <alignment horizontal="center" vertical="center" wrapText="1"/>
    </xf>
    <xf numFmtId="3" fontId="2" fillId="2" borderId="5" xfId="0" applyNumberFormat="1" applyFont="1" applyFill="1" applyBorder="1" applyProtection="1"/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3" fontId="10" fillId="2" borderId="1" xfId="0" applyNumberFormat="1" applyFont="1" applyFill="1" applyBorder="1" applyProtection="1"/>
    <xf numFmtId="9" fontId="11" fillId="0" borderId="1" xfId="1" applyFont="1" applyBorder="1" applyProtection="1"/>
    <xf numFmtId="10" fontId="2" fillId="0" borderId="1" xfId="1" applyNumberFormat="1" applyFont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Protection="1"/>
    <xf numFmtId="3" fontId="2" fillId="2" borderId="2" xfId="0" applyNumberFormat="1" applyFont="1" applyFill="1" applyBorder="1" applyProtection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1031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Y29"/>
  <sheetViews>
    <sheetView tabSelected="1" zoomScaleSheetLayoutView="100" workbookViewId="0">
      <selection activeCell="L34" sqref="L34"/>
    </sheetView>
  </sheetViews>
  <sheetFormatPr defaultRowHeight="12.75"/>
  <cols>
    <col min="1" max="1" width="32.85546875" style="1" bestFit="1" customWidth="1"/>
    <col min="2" max="2" width="15.5703125" style="1" customWidth="1"/>
    <col min="3" max="3" width="14.140625" style="1" customWidth="1"/>
    <col min="4" max="4" width="16.7109375" style="1" customWidth="1"/>
    <col min="5" max="6" width="11.85546875" style="1" customWidth="1"/>
    <col min="7" max="7" width="13.7109375" style="1" bestFit="1" customWidth="1"/>
    <col min="8" max="8" width="17.5703125" style="1" customWidth="1"/>
    <col min="9" max="9" width="12.28515625" style="1" customWidth="1"/>
    <col min="10" max="16384" width="9.140625" style="1"/>
  </cols>
  <sheetData>
    <row r="1" spans="1:25" ht="30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25" s="2" customFormat="1" ht="15" customHeight="1">
      <c r="A3" s="25" t="s">
        <v>12</v>
      </c>
      <c r="B3" s="25"/>
      <c r="C3" s="25"/>
      <c r="D3" s="26"/>
      <c r="E3" s="23" t="s">
        <v>3</v>
      </c>
      <c r="F3" s="23"/>
      <c r="G3" s="23" t="s">
        <v>10</v>
      </c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15.75" customHeight="1">
      <c r="A4" s="27"/>
      <c r="B4" s="27"/>
      <c r="C4" s="27"/>
      <c r="D4" s="28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20.25" customHeight="1">
      <c r="A5" s="29" t="s">
        <v>8</v>
      </c>
      <c r="B5" s="30"/>
      <c r="C5" s="30"/>
      <c r="D5" s="31"/>
      <c r="E5" s="23"/>
      <c r="F5" s="23"/>
      <c r="G5" s="23"/>
      <c r="H5" s="23"/>
      <c r="I5" s="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6" customFormat="1" ht="36.75" customHeight="1">
      <c r="A6" s="11" t="s">
        <v>9</v>
      </c>
      <c r="B6" s="4" t="s">
        <v>0</v>
      </c>
      <c r="C6" s="5" t="s">
        <v>6</v>
      </c>
      <c r="D6" s="5" t="s">
        <v>1</v>
      </c>
      <c r="E6" s="5" t="s">
        <v>5</v>
      </c>
      <c r="F6" s="15" t="s">
        <v>4</v>
      </c>
      <c r="G6" s="17" t="s">
        <v>0</v>
      </c>
      <c r="H6" s="18" t="s">
        <v>11</v>
      </c>
      <c r="I6" s="18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10" t="s">
        <v>20</v>
      </c>
      <c r="B7" s="8">
        <v>7652</v>
      </c>
      <c r="C7" s="8">
        <v>191626318</v>
      </c>
      <c r="D7" s="8">
        <v>150012</v>
      </c>
      <c r="E7" s="7">
        <f>IF(D7&lt;&gt;0,C7/D7,"")</f>
        <v>1277.4065941391354</v>
      </c>
      <c r="F7" s="16">
        <f>IF(B7&lt;&gt;0,D7/B7,"")</f>
        <v>19.604286461055935</v>
      </c>
      <c r="G7" s="22">
        <f>B7/$B$29</f>
        <v>0.31879348414781483</v>
      </c>
      <c r="H7" s="22">
        <f>C7/$C$29</f>
        <v>0.392854035776871</v>
      </c>
      <c r="I7" s="22">
        <f>D7/$D$29</f>
        <v>0.36789829161700438</v>
      </c>
    </row>
    <row r="8" spans="1:25" ht="13.5" customHeight="1">
      <c r="A8" s="10" t="s">
        <v>13</v>
      </c>
      <c r="B8" s="7">
        <v>4208</v>
      </c>
      <c r="C8" s="7">
        <v>83335244</v>
      </c>
      <c r="D8" s="7">
        <v>66938</v>
      </c>
      <c r="E8" s="7">
        <f>IF(D8&lt;&gt;0,C8/D8,"")</f>
        <v>1244.9616660193014</v>
      </c>
      <c r="F8" s="16">
        <f>IF(B8&lt;&gt;0,D8/B8,"")</f>
        <v>15.907319391634982</v>
      </c>
      <c r="G8" s="22">
        <f>B8/$B$29</f>
        <v>0.17531141940590758</v>
      </c>
      <c r="H8" s="22">
        <f>C8/$C$29</f>
        <v>0.17084598435925841</v>
      </c>
      <c r="I8" s="22">
        <f>D8/$D$29</f>
        <v>0.16416270594525131</v>
      </c>
    </row>
    <row r="9" spans="1:25" ht="13.5" customHeight="1">
      <c r="A9" s="10" t="s">
        <v>19</v>
      </c>
      <c r="B9" s="8">
        <v>2050</v>
      </c>
      <c r="C9" s="8">
        <v>64540765</v>
      </c>
      <c r="D9" s="8">
        <v>48660</v>
      </c>
      <c r="E9" s="7">
        <f>IF(D9&lt;&gt;0,C9/D9,"")</f>
        <v>1326.3617961364571</v>
      </c>
      <c r="F9" s="16">
        <f>IF(B9&lt;&gt;0,D9/B9,"")</f>
        <v>23.73658536585366</v>
      </c>
      <c r="G9" s="22">
        <f>B9/$B$29</f>
        <v>8.5405990917801947E-2</v>
      </c>
      <c r="H9" s="22">
        <f>C9/$C$29</f>
        <v>0.13231533260674885</v>
      </c>
      <c r="I9" s="22">
        <f>D9/$D$29</f>
        <v>0.11933665886784679</v>
      </c>
    </row>
    <row r="10" spans="1:25" ht="13.5" customHeight="1">
      <c r="A10" s="10" t="s">
        <v>17</v>
      </c>
      <c r="B10" s="8">
        <v>1930</v>
      </c>
      <c r="C10" s="8">
        <v>56620890</v>
      </c>
      <c r="D10" s="8">
        <v>45036</v>
      </c>
      <c r="E10" s="7">
        <f>IF(D10&lt;&gt;0,C10/D10,"")</f>
        <v>1257.2362110311751</v>
      </c>
      <c r="F10" s="16">
        <f>IF(B10&lt;&gt;0,D10/B10,"")</f>
        <v>23.334715025906736</v>
      </c>
      <c r="G10" s="22">
        <f>B10/$B$29</f>
        <v>8.040661583968671E-2</v>
      </c>
      <c r="H10" s="22">
        <f>C10/$C$29</f>
        <v>0.11607875879438584</v>
      </c>
      <c r="I10" s="22">
        <f>D10/$D$29</f>
        <v>0.11044894715931665</v>
      </c>
    </row>
    <row r="11" spans="1:25" ht="13.5" customHeight="1">
      <c r="A11" s="10" t="s">
        <v>31</v>
      </c>
      <c r="B11" s="8">
        <v>2369</v>
      </c>
      <c r="C11" s="8">
        <v>34416004</v>
      </c>
      <c r="D11" s="8">
        <v>38663</v>
      </c>
      <c r="E11" s="7">
        <f>IF(D11&lt;&gt;0,C11/D11,"")</f>
        <v>890.15348007138607</v>
      </c>
      <c r="F11" s="16">
        <f>IF(B11&lt;&gt;0,D11/B11,"")</f>
        <v>16.320388349514563</v>
      </c>
      <c r="G11" s="22">
        <f>B11/$B$29</f>
        <v>9.8695996333791614E-2</v>
      </c>
      <c r="H11" s="22">
        <f>C11/$C$29</f>
        <v>7.0556415255617108E-2</v>
      </c>
      <c r="I11" s="22">
        <f>D11/$D$29</f>
        <v>9.4819425437886573E-2</v>
      </c>
    </row>
    <row r="12" spans="1:25" ht="13.5" customHeight="1">
      <c r="A12" s="10" t="s">
        <v>27</v>
      </c>
      <c r="B12" s="8">
        <v>1995</v>
      </c>
      <c r="C12" s="8">
        <v>33901124</v>
      </c>
      <c r="D12" s="8">
        <v>31615</v>
      </c>
      <c r="E12" s="7">
        <f>IF(D12&lt;&gt;0,C12/D12,"")</f>
        <v>1072.3113711845642</v>
      </c>
      <c r="F12" s="16">
        <f>IF(B12&lt;&gt;0,D12/B12,"")</f>
        <v>15.847117794486216</v>
      </c>
      <c r="G12" s="22">
        <f>B12/$B$29</f>
        <v>8.3114610673665795E-2</v>
      </c>
      <c r="H12" s="22">
        <f>C12/$C$29</f>
        <v>6.9500857292327356E-2</v>
      </c>
      <c r="I12" s="22">
        <f>D12/$D$29</f>
        <v>7.7534493836970336E-2</v>
      </c>
    </row>
    <row r="13" spans="1:25" ht="13.5" customHeight="1">
      <c r="A13" s="10" t="s">
        <v>21</v>
      </c>
      <c r="B13" s="8">
        <v>1148</v>
      </c>
      <c r="C13" s="8">
        <v>6027985</v>
      </c>
      <c r="D13" s="8">
        <v>5311</v>
      </c>
      <c r="E13" s="7">
        <f>IF(D13&lt;&gt;0,C13/D13,"")</f>
        <v>1135</v>
      </c>
      <c r="F13" s="16">
        <f>IF(B13&lt;&gt;0,D13/B13,"")</f>
        <v>4.6263066202090588</v>
      </c>
      <c r="G13" s="22">
        <f>B13/$B$29</f>
        <v>4.782735491396909E-2</v>
      </c>
      <c r="H13" s="22">
        <f>C13/$C$29</f>
        <v>1.235800102808656E-2</v>
      </c>
      <c r="I13" s="22">
        <f>D13/$D$29</f>
        <v>1.3025010177705186E-2</v>
      </c>
    </row>
    <row r="14" spans="1:25" ht="13.5" customHeight="1">
      <c r="A14" s="10" t="s">
        <v>15</v>
      </c>
      <c r="B14" s="8">
        <v>447</v>
      </c>
      <c r="C14" s="8">
        <v>5111150</v>
      </c>
      <c r="D14" s="8">
        <v>8000</v>
      </c>
      <c r="E14" s="7">
        <f>IF(D14&lt;&gt;0,C14/D14,"")</f>
        <v>638.89374999999995</v>
      </c>
      <c r="F14" s="16">
        <f>IF(B14&lt;&gt;0,D14/B14,"")</f>
        <v>17.897091722595079</v>
      </c>
      <c r="G14" s="22">
        <f>B14/$B$29</f>
        <v>1.8622672165979251E-2</v>
      </c>
      <c r="H14" s="22">
        <f>C14/$C$29</f>
        <v>1.0478393186894894E-2</v>
      </c>
      <c r="I14" s="22">
        <f>D14/$D$29</f>
        <v>1.9619672645761907E-2</v>
      </c>
    </row>
    <row r="15" spans="1:25" ht="13.5" customHeight="1">
      <c r="A15" s="10" t="s">
        <v>23</v>
      </c>
      <c r="B15" s="8">
        <v>893</v>
      </c>
      <c r="C15" s="8">
        <v>4161679</v>
      </c>
      <c r="D15" s="8">
        <v>3953</v>
      </c>
      <c r="E15" s="7">
        <f>IF(D15&lt;&gt;0,C15/D15,"")</f>
        <v>1052.7900328864155</v>
      </c>
      <c r="F15" s="16">
        <f>IF(B15&lt;&gt;0,D15/B15,"")</f>
        <v>4.4266517357222845</v>
      </c>
      <c r="G15" s="22">
        <f>B15/$B$29</f>
        <v>3.7203682872974209E-2</v>
      </c>
      <c r="H15" s="22">
        <f>C15/$C$29</f>
        <v>8.5318781252053943E-3</v>
      </c>
      <c r="I15" s="22">
        <f>D15/$D$29</f>
        <v>9.6945707460871014E-3</v>
      </c>
    </row>
    <row r="16" spans="1:25" ht="13.5" customHeight="1">
      <c r="A16" s="10" t="s">
        <v>29</v>
      </c>
      <c r="B16" s="8">
        <v>436</v>
      </c>
      <c r="C16" s="8">
        <v>3107113</v>
      </c>
      <c r="D16" s="8">
        <v>2822</v>
      </c>
      <c r="E16" s="7">
        <f>IF(D16&lt;&gt;0,C16/D16,"")</f>
        <v>1101.0322466335931</v>
      </c>
      <c r="F16" s="16">
        <f>IF(B16&lt;&gt;0,D16/B16,"")</f>
        <v>6.4724770642201834</v>
      </c>
      <c r="G16" s="22">
        <f>B16/$B$29</f>
        <v>1.8164396117152024E-2</v>
      </c>
      <c r="H16" s="22">
        <f>C16/$C$29</f>
        <v>6.3699072987708346E-3</v>
      </c>
      <c r="I16" s="22">
        <f>D16/$D$29</f>
        <v>6.9208395257925118E-3</v>
      </c>
    </row>
    <row r="17" spans="1:11" ht="13.5" customHeight="1">
      <c r="A17" s="10" t="s">
        <v>28</v>
      </c>
      <c r="B17" s="8">
        <v>497</v>
      </c>
      <c r="C17" s="8">
        <v>2638432</v>
      </c>
      <c r="D17" s="8">
        <v>3366</v>
      </c>
      <c r="E17" s="7">
        <f>IF(D17&lt;&gt;0,C17/D17,"")</f>
        <v>783.84789067142003</v>
      </c>
      <c r="F17" s="16">
        <f>IF(B17&lt;&gt;0,D17/B17,"")</f>
        <v>6.7726358148893357</v>
      </c>
      <c r="G17" s="22">
        <f>B17/$B$29</f>
        <v>2.0705745115193935E-2</v>
      </c>
      <c r="H17" s="22">
        <f>C17/$C$29</f>
        <v>5.409062127483143E-3</v>
      </c>
      <c r="I17" s="22">
        <f>D17/$D$29</f>
        <v>8.2549772657043215E-3</v>
      </c>
    </row>
    <row r="18" spans="1:11" ht="13.5" customHeight="1">
      <c r="A18" s="10" t="s">
        <v>16</v>
      </c>
      <c r="B18" s="8">
        <v>64</v>
      </c>
      <c r="C18" s="8">
        <v>1210390</v>
      </c>
      <c r="D18" s="8">
        <v>1124</v>
      </c>
      <c r="E18" s="7">
        <f>IF(D18&lt;&gt;0,C18/D18,"")</f>
        <v>1076.8594306049822</v>
      </c>
      <c r="F18" s="16">
        <f>IF(B18&lt;&gt;0,D18/B18,"")</f>
        <v>17.5625</v>
      </c>
      <c r="G18" s="22">
        <f>B18/$B$29</f>
        <v>2.6663333749947925E-3</v>
      </c>
      <c r="H18" s="22">
        <f>C18/$C$29</f>
        <v>2.481426357959698E-3</v>
      </c>
      <c r="I18" s="22">
        <f>D18/$D$29</f>
        <v>2.7565640067295479E-3</v>
      </c>
    </row>
    <row r="19" spans="1:11" ht="13.5" customHeight="1">
      <c r="A19" s="10" t="s">
        <v>14</v>
      </c>
      <c r="B19" s="8">
        <v>126</v>
      </c>
      <c r="C19" s="8">
        <v>462790</v>
      </c>
      <c r="D19" s="8">
        <v>597</v>
      </c>
      <c r="E19" s="7">
        <f>IF(D19&lt;&gt;0,C19/D19,"")</f>
        <v>775.19262981574536</v>
      </c>
      <c r="F19" s="16">
        <f>IF(B19&lt;&gt;0,D19/B19,"")</f>
        <v>4.7380952380952381</v>
      </c>
      <c r="G19" s="22">
        <f>B19/$B$29</f>
        <v>5.2493438320209973E-3</v>
      </c>
      <c r="H19" s="22">
        <f>C19/$C$29</f>
        <v>9.4876800386666166E-4</v>
      </c>
      <c r="I19" s="22">
        <f>D19/$D$29</f>
        <v>1.4641180711899822E-3</v>
      </c>
    </row>
    <row r="20" spans="1:11" ht="13.5" customHeight="1">
      <c r="A20" s="12" t="s">
        <v>33</v>
      </c>
      <c r="B20" s="32">
        <v>9</v>
      </c>
      <c r="C20" s="33">
        <v>157150</v>
      </c>
      <c r="D20" s="32">
        <v>856</v>
      </c>
      <c r="E20" s="7">
        <f>IF(D20&lt;&gt;0,C20/D20,"")</f>
        <v>183.58644859813083</v>
      </c>
      <c r="F20" s="16">
        <f>IF(B20&lt;&gt;0,D20/B20,"")</f>
        <v>95.111111111111114</v>
      </c>
      <c r="G20" s="22">
        <f>B20/$B$29</f>
        <v>3.7495313085864269E-4</v>
      </c>
      <c r="H20" s="22">
        <f>C20/$C$29</f>
        <v>3.2217397049989386E-4</v>
      </c>
      <c r="I20" s="22">
        <f>D20/$D$29</f>
        <v>2.0993049730965237E-3</v>
      </c>
    </row>
    <row r="21" spans="1:11" ht="13.5" customHeight="1">
      <c r="A21" s="12" t="s">
        <v>32</v>
      </c>
      <c r="B21" s="13">
        <v>86</v>
      </c>
      <c r="C21" s="13">
        <v>134640</v>
      </c>
      <c r="D21" s="13">
        <v>220</v>
      </c>
      <c r="E21" s="7">
        <f>IF(D21&lt;&gt;0,C21/D21,"")</f>
        <v>612</v>
      </c>
      <c r="F21" s="16">
        <f>IF(B21&lt;&gt;0,D21/B21,"")</f>
        <v>2.558139534883721</v>
      </c>
      <c r="G21" s="22">
        <f>B21/$B$29</f>
        <v>3.5828854726492523E-3</v>
      </c>
      <c r="H21" s="22">
        <f>C21/$C$29</f>
        <v>2.7602611128288711E-4</v>
      </c>
      <c r="I21" s="22">
        <f>D21/$D$29</f>
        <v>5.3954099775845238E-4</v>
      </c>
    </row>
    <row r="22" spans="1:11" ht="13.5" customHeight="1">
      <c r="A22" s="12" t="s">
        <v>30</v>
      </c>
      <c r="B22" s="13">
        <v>38</v>
      </c>
      <c r="C22" s="13">
        <v>118600</v>
      </c>
      <c r="D22" s="13">
        <v>126</v>
      </c>
      <c r="E22" s="7">
        <f>IF(D22&lt;&gt;0,C22/D22,"")</f>
        <v>941.26984126984132</v>
      </c>
      <c r="F22" s="16">
        <f>IF(B22&lt;&gt;0,D22/B22,"")</f>
        <v>3.3157894736842106</v>
      </c>
      <c r="G22" s="22">
        <f>B22/$B$29</f>
        <v>1.583135441403158E-3</v>
      </c>
      <c r="H22" s="22">
        <f>C22/$C$29</f>
        <v>2.4314243017045762E-4</v>
      </c>
      <c r="I22" s="22">
        <f>D22/$D$29</f>
        <v>3.0900984417075002E-4</v>
      </c>
    </row>
    <row r="23" spans="1:11" ht="13.5" customHeight="1">
      <c r="A23" s="12" t="s">
        <v>22</v>
      </c>
      <c r="B23" s="13">
        <v>13</v>
      </c>
      <c r="C23" s="13">
        <v>75490</v>
      </c>
      <c r="D23" s="13">
        <v>289</v>
      </c>
      <c r="E23" s="7">
        <f>IF(D23&lt;&gt;0,C23/D23,"")</f>
        <v>261.21107266435985</v>
      </c>
      <c r="F23" s="16">
        <f>IF(B23&lt;&gt;0,D23/B23,"")</f>
        <v>22.23076923076923</v>
      </c>
      <c r="G23" s="22">
        <f>B23/$B$29</f>
        <v>5.4159896679581714E-4</v>
      </c>
      <c r="H23" s="22">
        <f>C23/$C$29</f>
        <v>1.5476241191878453E-4</v>
      </c>
      <c r="I23" s="22">
        <f>D23/$D$29</f>
        <v>7.0876067432814889E-4</v>
      </c>
    </row>
    <row r="24" spans="1:11" ht="13.5" customHeight="1">
      <c r="A24" s="12" t="s">
        <v>24</v>
      </c>
      <c r="B24" s="13">
        <v>5</v>
      </c>
      <c r="C24" s="13">
        <v>62256</v>
      </c>
      <c r="D24" s="13">
        <v>75</v>
      </c>
      <c r="E24" s="7">
        <f>IF(D24&lt;&gt;0,C24/D24,"")</f>
        <v>830.08</v>
      </c>
      <c r="F24" s="16">
        <f>IF(B24&lt;&gt;0,D24/B24,"")</f>
        <v>15</v>
      </c>
      <c r="G24" s="22">
        <f>B24/$B$29</f>
        <v>2.0830729492146816E-4</v>
      </c>
      <c r="H24" s="22">
        <f>C24/$C$29</f>
        <v>1.2763132489622268E-4</v>
      </c>
      <c r="I24" s="22">
        <f>D24/$D$29</f>
        <v>1.8393443105401786E-4</v>
      </c>
    </row>
    <row r="25" spans="1:11" ht="13.5" customHeight="1">
      <c r="A25" s="12" t="s">
        <v>25</v>
      </c>
      <c r="B25" s="13">
        <v>33</v>
      </c>
      <c r="C25" s="13">
        <v>58000</v>
      </c>
      <c r="D25" s="13">
        <v>72</v>
      </c>
      <c r="E25" s="7">
        <f>IF(D25&lt;&gt;0,C25/D25,"")</f>
        <v>805.55555555555554</v>
      </c>
      <c r="F25" s="16">
        <f>IF(B25&lt;&gt;0,D25/B25,"")</f>
        <v>2.1818181818181817</v>
      </c>
      <c r="G25" s="22">
        <f>B25/$B$29</f>
        <v>1.3748281464816899E-3</v>
      </c>
      <c r="H25" s="22">
        <f>C25/$C$29</f>
        <v>1.1890607883546831E-4</v>
      </c>
      <c r="I25" s="22">
        <f>D25/$D$29</f>
        <v>1.7657705381185715E-4</v>
      </c>
      <c r="K25" s="14"/>
    </row>
    <row r="26" spans="1:11" ht="13.5" customHeight="1">
      <c r="A26" s="12" t="s">
        <v>26</v>
      </c>
      <c r="B26" s="13">
        <v>3</v>
      </c>
      <c r="C26" s="13">
        <v>13020</v>
      </c>
      <c r="D26" s="13">
        <v>18</v>
      </c>
      <c r="E26" s="7">
        <f>IF(D26&lt;&gt;0,C26/D26,"")</f>
        <v>723.33333333333337</v>
      </c>
      <c r="F26" s="16">
        <f>IF(B26&lt;&gt;0,D26/B26,"")</f>
        <v>6</v>
      </c>
      <c r="G26" s="22">
        <f>B26/$B$29</f>
        <v>1.2498437695288088E-4</v>
      </c>
      <c r="H26" s="22">
        <f>C26/$C$29</f>
        <v>2.6692364593755128E-5</v>
      </c>
      <c r="I26" s="22">
        <f>D26/$D$29</f>
        <v>4.4144263452964288E-5</v>
      </c>
      <c r="K26" s="14"/>
    </row>
    <row r="27" spans="1:11" ht="13.5" customHeight="1">
      <c r="A27" s="10" t="s">
        <v>18</v>
      </c>
      <c r="B27" s="8">
        <v>1</v>
      </c>
      <c r="C27" s="8">
        <v>900</v>
      </c>
      <c r="D27" s="8">
        <v>1</v>
      </c>
      <c r="E27" s="7">
        <f>IF(D27&lt;&gt;0,C27/D27,"")</f>
        <v>900</v>
      </c>
      <c r="F27" s="16">
        <f>IF(B27&lt;&gt;0,D27/B27,"")</f>
        <v>1</v>
      </c>
      <c r="G27" s="22">
        <f>B27/$B$29</f>
        <v>4.1661458984293633E-5</v>
      </c>
      <c r="H27" s="22">
        <f>C27/$C$29</f>
        <v>1.8450943267572668E-6</v>
      </c>
      <c r="I27" s="22">
        <f>D27/$D$29</f>
        <v>2.4524590807202381E-6</v>
      </c>
    </row>
    <row r="28" spans="1:11">
      <c r="A28" s="9"/>
      <c r="B28" s="8"/>
      <c r="C28" s="8"/>
      <c r="D28" s="8"/>
      <c r="E28" s="7"/>
      <c r="F28" s="16"/>
      <c r="G28" s="22"/>
      <c r="H28" s="22"/>
      <c r="I28" s="22"/>
    </row>
    <row r="29" spans="1:11">
      <c r="A29" s="19" t="s">
        <v>2</v>
      </c>
      <c r="B29" s="20">
        <f>SUM(B7:B27)</f>
        <v>24003</v>
      </c>
      <c r="C29" s="20">
        <f>SUM(C7:C27)</f>
        <v>487779940</v>
      </c>
      <c r="D29" s="20">
        <f>SUM(D7:D27)</f>
        <v>407754</v>
      </c>
      <c r="E29" s="20">
        <f t="shared" ref="E29" si="0">IF(D29&lt;&gt;0,C29/D29,"")</f>
        <v>1196.2603432461729</v>
      </c>
      <c r="F29" s="20">
        <f t="shared" ref="F29" si="1">IF(B29&lt;&gt;0,D29/B29,"")</f>
        <v>16.987626546681664</v>
      </c>
      <c r="G29" s="21">
        <f t="shared" ref="G29" si="2">B29/$B$29</f>
        <v>1</v>
      </c>
      <c r="H29" s="21">
        <f t="shared" ref="H29" si="3">C29/$C$29</f>
        <v>1</v>
      </c>
      <c r="I29" s="21">
        <f t="shared" ref="I29" si="4">D29/$D$29</f>
        <v>1</v>
      </c>
    </row>
  </sheetData>
  <sheetProtection formatCells="0" formatColumns="0" formatRows="0" insertColumns="0" insertRows="0" insertHyperlinks="0" deleteColumns="0" deleteRows="0" sort="0" autoFilter="0" pivotTables="0"/>
  <autoFilter ref="A6:I6">
    <sortState ref="A7:I27">
      <sortCondition descending="1" ref="C6"/>
    </sortState>
  </autoFilter>
  <mergeCells count="5">
    <mergeCell ref="G3:I5"/>
    <mergeCell ref="A1:I2"/>
    <mergeCell ref="E3:F5"/>
    <mergeCell ref="A3:D4"/>
    <mergeCell ref="A5:D5"/>
  </mergeCells>
  <phoneticPr fontId="0" type="noConversion"/>
  <dataValidations count="2">
    <dataValidation type="whole" allowBlank="1" showInputMessage="1" showErrorMessage="1" error="Csak egész számot írhat ebbe a cellába!" sqref="B28:D28 B9:D26">
      <formula1>0</formula1>
      <formula2>999999999999</formula2>
    </dataValidation>
    <dataValidation type="whole" allowBlank="1" showInputMessage="1" showErrorMessage="1" error="Csak egész számot lehet beírni!" sqref="B8:D8">
      <formula1>0</formula1>
      <formula2>999999999999</formula2>
    </dataValidation>
  </dataValidations>
  <printOptions horizontalCentered="1"/>
  <pageMargins left="0" right="0" top="1.1811023622047245" bottom="0.98425196850393704" header="0.51181102362204722" footer="0.51181102362204722"/>
  <pageSetup paperSize="8" orientation="landscape" r:id="rId1"/>
  <headerFooter alignWithMargins="0">
    <oddHeader>&amp;L&amp;G&amp;R&amp;"Arial CE,Félkövér"&amp;14Nemzeti Filmiroda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2014</vt:lpstr>
      <vt:lpstr>Munka1</vt:lpstr>
      <vt:lpstr>Munka2</vt:lpstr>
      <vt:lpstr>'2014'!Nyomtatási_terület</vt:lpstr>
    </vt:vector>
  </TitlesOfParts>
  <Company>Brainware Lab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2015-01-21T15:05:41Z</cp:lastPrinted>
  <dcterms:created xsi:type="dcterms:W3CDTF">2005-02-12T12:03:14Z</dcterms:created>
  <dcterms:modified xsi:type="dcterms:W3CDTF">2015-01-28T14:47:18Z</dcterms:modified>
</cp:coreProperties>
</file>