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45" windowWidth="15480" windowHeight="8580"/>
  </bookViews>
  <sheets>
    <sheet name="2015" sheetId="1" r:id="rId1"/>
    <sheet name="Munka1" sheetId="2" r:id="rId2"/>
    <sheet name="Munka2" sheetId="3" r:id="rId3"/>
  </sheets>
  <definedNames>
    <definedName name="_xlnm._FilterDatabase" localSheetId="0" hidden="1">'2015'!$A$6:$I$28</definedName>
    <definedName name="_xlnm.Print_Area" localSheetId="0">'2015'!$A$1:$I$31</definedName>
  </definedNames>
  <calcPr calcId="145621" concurrentCalc="0"/>
</workbook>
</file>

<file path=xl/calcChain.xml><?xml version="1.0" encoding="utf-8"?>
<calcChain xmlns="http://schemas.openxmlformats.org/spreadsheetml/2006/main">
  <c r="D31" i="1" l="1"/>
  <c r="I29" i="1"/>
  <c r="C31" i="1"/>
  <c r="H29" i="1"/>
  <c r="B31" i="1"/>
  <c r="G29" i="1"/>
  <c r="F29" i="1"/>
  <c r="I16" i="1"/>
  <c r="H16" i="1"/>
  <c r="G16" i="1"/>
  <c r="F16" i="1"/>
  <c r="E16" i="1"/>
  <c r="I14" i="1"/>
  <c r="H14" i="1"/>
  <c r="G14" i="1"/>
  <c r="F14" i="1"/>
  <c r="E14" i="1"/>
  <c r="E28" i="1"/>
  <c r="E25" i="1"/>
  <c r="E18" i="1"/>
  <c r="E19" i="1"/>
  <c r="E24" i="1"/>
  <c r="E27" i="1"/>
  <c r="F22" i="1"/>
  <c r="F20" i="1"/>
  <c r="F15" i="1"/>
  <c r="F23" i="1"/>
  <c r="E22" i="1"/>
  <c r="E20" i="1"/>
  <c r="E15" i="1"/>
  <c r="E23" i="1"/>
  <c r="F25" i="1"/>
  <c r="F17" i="1"/>
  <c r="F26" i="1"/>
  <c r="F19" i="1"/>
  <c r="F12" i="1"/>
  <c r="F10" i="1"/>
  <c r="F13" i="1"/>
  <c r="F8" i="1"/>
  <c r="F21" i="1"/>
  <c r="F27" i="1"/>
  <c r="F9" i="1"/>
  <c r="F18" i="1"/>
  <c r="F28" i="1"/>
  <c r="F11" i="1"/>
  <c r="F24" i="1"/>
  <c r="E17" i="1"/>
  <c r="E26" i="1"/>
  <c r="E12" i="1"/>
  <c r="E10" i="1"/>
  <c r="E13" i="1"/>
  <c r="E8" i="1"/>
  <c r="E21" i="1"/>
  <c r="E9" i="1"/>
  <c r="E11" i="1"/>
  <c r="E7" i="1"/>
  <c r="F7" i="1"/>
  <c r="H21" i="1"/>
  <c r="H10" i="1"/>
  <c r="H12" i="1"/>
  <c r="G15" i="1"/>
  <c r="G7" i="1"/>
  <c r="G17" i="1"/>
  <c r="G12" i="1"/>
  <c r="G25" i="1"/>
  <c r="H28" i="1"/>
  <c r="H8" i="1"/>
  <c r="I9" i="1"/>
  <c r="I18" i="1"/>
  <c r="G24" i="1"/>
  <c r="G9" i="1"/>
  <c r="G10" i="1"/>
  <c r="I22" i="1"/>
  <c r="I23" i="1"/>
  <c r="I20" i="1"/>
  <c r="I11" i="1"/>
  <c r="I12" i="1"/>
  <c r="I24" i="1"/>
  <c r="I31" i="1"/>
  <c r="I13" i="1"/>
  <c r="G31" i="1"/>
  <c r="I8" i="1"/>
  <c r="I7" i="1"/>
  <c r="I15" i="1"/>
  <c r="I21" i="1"/>
  <c r="G11" i="1"/>
  <c r="G21" i="1"/>
  <c r="G23" i="1"/>
  <c r="G28" i="1"/>
  <c r="I17" i="1"/>
  <c r="I28" i="1"/>
  <c r="H15" i="1"/>
  <c r="H23" i="1"/>
  <c r="H24" i="1"/>
  <c r="E31" i="1"/>
  <c r="H25" i="1"/>
  <c r="H22" i="1"/>
  <c r="H11" i="1"/>
  <c r="H7" i="1"/>
  <c r="H19" i="1"/>
  <c r="H13" i="1"/>
  <c r="H26" i="1"/>
  <c r="G18" i="1"/>
  <c r="G13" i="1"/>
  <c r="I27" i="1"/>
  <c r="G8" i="1"/>
  <c r="H17" i="1"/>
  <c r="G26" i="1"/>
  <c r="H27" i="1"/>
  <c r="G22" i="1"/>
  <c r="H18" i="1"/>
  <c r="H31" i="1"/>
  <c r="G20" i="1"/>
  <c r="G27" i="1"/>
  <c r="I25" i="1"/>
  <c r="G19" i="1"/>
  <c r="F31" i="1"/>
  <c r="H20" i="1"/>
  <c r="H9" i="1"/>
  <c r="I19" i="1"/>
  <c r="I26" i="1"/>
  <c r="I10" i="1"/>
</calcChain>
</file>

<file path=xl/sharedStrings.xml><?xml version="1.0" encoding="utf-8"?>
<sst xmlns="http://schemas.openxmlformats.org/spreadsheetml/2006/main" count="38" uniqueCount="36">
  <si>
    <t>Előadásszám</t>
  </si>
  <si>
    <t>Látogatószám</t>
  </si>
  <si>
    <t>Összesen</t>
  </si>
  <si>
    <t>Számított adatok</t>
  </si>
  <si>
    <t>Átlagos nézőszám</t>
  </si>
  <si>
    <t>Átlag-helyár</t>
  </si>
  <si>
    <t>Pénztári jegybevétel (bruttó)</t>
  </si>
  <si>
    <t xml:space="preserve">NMHH Nemzeti Filmiroda  </t>
  </si>
  <si>
    <t>Forgalmazó neve</t>
  </si>
  <si>
    <t>Forgalmazók piaci részesedése %</t>
  </si>
  <si>
    <t>Pénztári jegybevétel</t>
  </si>
  <si>
    <t>Budapest Film Kft.</t>
  </si>
  <si>
    <t>A Company Hungary Kft.</t>
  </si>
  <si>
    <t>Cirko Film Kft.</t>
  </si>
  <si>
    <t>Hungaricom Kft.</t>
  </si>
  <si>
    <t>InterCom Zrt.</t>
  </si>
  <si>
    <t>Budapest Film Zrt.</t>
  </si>
  <si>
    <t>Mozinet Kft.</t>
  </si>
  <si>
    <t>Vertigo Média Kft.</t>
  </si>
  <si>
    <t>KEDD Kulturális és Szolgáltató Kft.</t>
  </si>
  <si>
    <t>Anjou Lafayette</t>
  </si>
  <si>
    <t>Campfilm</t>
  </si>
  <si>
    <t xml:space="preserve">2015. január 01. - december 31.  </t>
  </si>
  <si>
    <t>Dumapárbaj Film Kft.</t>
  </si>
  <si>
    <t>Éclipse Film Kft.</t>
  </si>
  <si>
    <t>Kraatsfilm Kft.</t>
  </si>
  <si>
    <t>OTT-ONE Nyrt.</t>
  </si>
  <si>
    <t>ADS</t>
  </si>
  <si>
    <t>Czeizlyfilm</t>
  </si>
  <si>
    <t>MOKÉP-Pannónia</t>
  </si>
  <si>
    <t>UIP Duna Film</t>
  </si>
  <si>
    <r>
      <t xml:space="preserve">Forgalmazónkénti összes forgalom </t>
    </r>
    <r>
      <rPr>
        <b/>
        <sz val="16"/>
        <color rgb="FF1031BC"/>
        <rFont val="Arial"/>
        <family val="2"/>
        <charset val="238"/>
      </rPr>
      <t>(magyar filmek)</t>
    </r>
  </si>
  <si>
    <t xml:space="preserve">Filmnet  </t>
  </si>
  <si>
    <t>Riotfilm/Boddah</t>
  </si>
  <si>
    <t>Szerdai Gyerek Produkció</t>
  </si>
  <si>
    <t>Zeon Csoport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</si>
</sst>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b/>
      <i/>
      <sz val="10"/>
      <color rgb="FF1031BC"/>
      <name val="Arial"/>
      <family val="2"/>
      <charset val="238"/>
    </font>
    <font>
      <sz val="14"/>
      <color rgb="FF1031BC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1031BC"/>
      <name val="Arial"/>
      <family val="2"/>
      <charset val="238"/>
    </font>
    <font>
      <b/>
      <sz val="18"/>
      <color rgb="FF1031BC"/>
      <name val="Arial"/>
      <family val="2"/>
      <charset val="238"/>
    </font>
    <font>
      <b/>
      <sz val="16"/>
      <color rgb="FF1031BC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/>
    <xf numFmtId="0" fontId="1" fillId="2" borderId="0" xfId="0" applyFont="1" applyFill="1" applyAlignment="1" applyProtection="1">
      <alignment vertical="center"/>
    </xf>
    <xf numFmtId="0" fontId="3" fillId="0" borderId="0" xfId="0" applyFont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Protection="1"/>
    <xf numFmtId="3" fontId="1" fillId="2" borderId="1" xfId="0" applyNumberFormat="1" applyFont="1" applyFill="1" applyBorder="1" applyProtection="1"/>
    <xf numFmtId="3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/>
    <xf numFmtId="3" fontId="1" fillId="2" borderId="2" xfId="0" applyNumberFormat="1" applyFont="1" applyFill="1" applyBorder="1" applyProtection="1">
      <protection locked="0"/>
    </xf>
    <xf numFmtId="9" fontId="1" fillId="0" borderId="0" xfId="1" applyFont="1" applyProtection="1"/>
    <xf numFmtId="0" fontId="4" fillId="2" borderId="3" xfId="0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3" fontId="8" fillId="2" borderId="1" xfId="0" applyNumberFormat="1" applyFont="1" applyFill="1" applyBorder="1" applyProtection="1"/>
    <xf numFmtId="10" fontId="9" fillId="0" borderId="1" xfId="1" applyNumberFormat="1" applyFont="1" applyBorder="1" applyProtection="1"/>
    <xf numFmtId="3" fontId="9" fillId="2" borderId="1" xfId="0" applyNumberFormat="1" applyFont="1" applyFill="1" applyBorder="1" applyProtection="1"/>
    <xf numFmtId="3" fontId="9" fillId="2" borderId="3" xfId="0" applyNumberFormat="1" applyFont="1" applyFill="1" applyBorder="1" applyProtection="1"/>
    <xf numFmtId="0" fontId="5" fillId="2" borderId="2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1031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Y31"/>
  <sheetViews>
    <sheetView tabSelected="1" zoomScaleSheetLayoutView="100" workbookViewId="0">
      <selection activeCell="Q20" sqref="Q20"/>
    </sheetView>
  </sheetViews>
  <sheetFormatPr defaultRowHeight="12.75" x14ac:dyDescent="0.2"/>
  <cols>
    <col min="1" max="1" width="34.28515625" style="1" bestFit="1" customWidth="1"/>
    <col min="2" max="2" width="15.5703125" style="1" customWidth="1"/>
    <col min="3" max="3" width="14.140625" style="1" customWidth="1"/>
    <col min="4" max="4" width="16.7109375" style="1" customWidth="1"/>
    <col min="5" max="6" width="11.85546875" style="1" customWidth="1"/>
    <col min="7" max="7" width="13.7109375" style="1" bestFit="1" customWidth="1"/>
    <col min="8" max="8" width="17.5703125" style="1" customWidth="1"/>
    <col min="9" max="9" width="12.28515625" style="1" customWidth="1"/>
    <col min="10" max="16384" width="9.140625" style="1"/>
  </cols>
  <sheetData>
    <row r="1" spans="1:25" ht="30.75" customHeight="1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25" ht="13.5" customHeight="1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25" s="2" customFormat="1" ht="15" customHeight="1" x14ac:dyDescent="0.2">
      <c r="A3" s="28" t="s">
        <v>31</v>
      </c>
      <c r="B3" s="28"/>
      <c r="C3" s="28"/>
      <c r="D3" s="29"/>
      <c r="E3" s="26" t="s">
        <v>3</v>
      </c>
      <c r="F3" s="26"/>
      <c r="G3" s="26" t="s">
        <v>9</v>
      </c>
      <c r="H3" s="26"/>
      <c r="I3" s="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" customFormat="1" ht="15.75" customHeight="1" x14ac:dyDescent="0.2">
      <c r="A4" s="30"/>
      <c r="B4" s="30"/>
      <c r="C4" s="30"/>
      <c r="D4" s="31"/>
      <c r="E4" s="26"/>
      <c r="F4" s="26"/>
      <c r="G4" s="26"/>
      <c r="H4" s="26"/>
      <c r="I4" s="2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3" customFormat="1" ht="20.25" customHeight="1" x14ac:dyDescent="0.25">
      <c r="A5" s="32" t="s">
        <v>22</v>
      </c>
      <c r="B5" s="33"/>
      <c r="C5" s="33"/>
      <c r="D5" s="34"/>
      <c r="E5" s="26"/>
      <c r="F5" s="26"/>
      <c r="G5" s="26"/>
      <c r="H5" s="26"/>
      <c r="I5" s="2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6" customFormat="1" ht="36.75" customHeight="1" x14ac:dyDescent="0.2">
      <c r="A6" s="12" t="s">
        <v>8</v>
      </c>
      <c r="B6" s="4" t="s">
        <v>0</v>
      </c>
      <c r="C6" s="5" t="s">
        <v>6</v>
      </c>
      <c r="D6" s="5" t="s">
        <v>1</v>
      </c>
      <c r="E6" s="5" t="s">
        <v>5</v>
      </c>
      <c r="F6" s="16" t="s">
        <v>4</v>
      </c>
      <c r="G6" s="18" t="s">
        <v>0</v>
      </c>
      <c r="H6" s="19" t="s">
        <v>10</v>
      </c>
      <c r="I6" s="19" t="s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 x14ac:dyDescent="0.2">
      <c r="A7" s="11" t="s">
        <v>12</v>
      </c>
      <c r="B7" s="7">
        <v>9653</v>
      </c>
      <c r="C7" s="8">
        <v>242753428</v>
      </c>
      <c r="D7" s="9">
        <v>195065</v>
      </c>
      <c r="E7" s="8">
        <f t="shared" ref="E7:E28" si="0">IF(D7&lt;&gt;0,C7/D7,"")</f>
        <v>1244.4745495091379</v>
      </c>
      <c r="F7" s="17">
        <f t="shared" ref="F7:F29" si="1">IF(B7&lt;&gt;0,D7/B7,"")</f>
        <v>20.207707448461619</v>
      </c>
      <c r="G7" s="22">
        <f t="shared" ref="G7:G29" si="2">B7/$B$31</f>
        <v>0.31688661282909852</v>
      </c>
      <c r="H7" s="22">
        <f t="shared" ref="H7:H29" si="3">C7/$C$31</f>
        <v>0.36778464274076994</v>
      </c>
      <c r="I7" s="22">
        <f t="shared" ref="I7:I29" si="4">D7/$D$31</f>
        <v>0.35973591273317412</v>
      </c>
    </row>
    <row r="8" spans="1:25" ht="13.5" customHeight="1" x14ac:dyDescent="0.2">
      <c r="A8" s="11" t="s">
        <v>15</v>
      </c>
      <c r="B8" s="9">
        <v>7562</v>
      </c>
      <c r="C8" s="9">
        <v>172199456</v>
      </c>
      <c r="D8" s="9">
        <v>129640</v>
      </c>
      <c r="E8" s="8">
        <f t="shared" si="0"/>
        <v>1328.2895402653503</v>
      </c>
      <c r="F8" s="17">
        <f t="shared" si="1"/>
        <v>17.143612800846338</v>
      </c>
      <c r="G8" s="22">
        <f t="shared" si="2"/>
        <v>0.24824371347908869</v>
      </c>
      <c r="H8" s="22">
        <f t="shared" si="3"/>
        <v>0.26089153890389111</v>
      </c>
      <c r="I8" s="22">
        <f t="shared" si="4"/>
        <v>0.2390801206096875</v>
      </c>
    </row>
    <row r="9" spans="1:25" ht="13.5" customHeight="1" x14ac:dyDescent="0.2">
      <c r="A9" s="11" t="s">
        <v>17</v>
      </c>
      <c r="B9" s="9">
        <v>3959</v>
      </c>
      <c r="C9" s="9">
        <v>114674348</v>
      </c>
      <c r="D9" s="9">
        <v>99528</v>
      </c>
      <c r="E9" s="8">
        <f t="shared" si="0"/>
        <v>1152.1817779921228</v>
      </c>
      <c r="F9" s="17">
        <f t="shared" si="1"/>
        <v>25.13968173781258</v>
      </c>
      <c r="G9" s="22">
        <f t="shared" si="2"/>
        <v>0.12996520254743615</v>
      </c>
      <c r="H9" s="22">
        <f t="shared" si="3"/>
        <v>0.17373787245019143</v>
      </c>
      <c r="I9" s="22">
        <f t="shared" si="4"/>
        <v>0.18354802718328431</v>
      </c>
    </row>
    <row r="10" spans="1:25" ht="13.5" customHeight="1" x14ac:dyDescent="0.2">
      <c r="A10" s="11" t="s">
        <v>23</v>
      </c>
      <c r="B10" s="9">
        <v>2188</v>
      </c>
      <c r="C10" s="9">
        <v>47130645.675300002</v>
      </c>
      <c r="D10" s="9">
        <v>37236</v>
      </c>
      <c r="E10" s="8">
        <f t="shared" si="0"/>
        <v>1265.7279427247825</v>
      </c>
      <c r="F10" s="17">
        <f t="shared" si="1"/>
        <v>17.018281535648995</v>
      </c>
      <c r="G10" s="22">
        <f t="shared" si="2"/>
        <v>7.1827194537456507E-2</v>
      </c>
      <c r="H10" s="22">
        <f t="shared" si="3"/>
        <v>7.1405490849884207E-2</v>
      </c>
      <c r="I10" s="22">
        <f t="shared" si="4"/>
        <v>6.8670066114025943E-2</v>
      </c>
    </row>
    <row r="11" spans="1:25" ht="13.5" customHeight="1" x14ac:dyDescent="0.2">
      <c r="A11" s="11" t="s">
        <v>18</v>
      </c>
      <c r="B11" s="14">
        <v>1912</v>
      </c>
      <c r="C11" s="14">
        <v>31793380</v>
      </c>
      <c r="D11" s="14">
        <v>28766</v>
      </c>
      <c r="E11" s="8">
        <f t="shared" si="0"/>
        <v>1105.2416046721823</v>
      </c>
      <c r="F11" s="17">
        <f t="shared" si="1"/>
        <v>15.044979079497908</v>
      </c>
      <c r="G11" s="22">
        <f t="shared" si="2"/>
        <v>6.276672575668045E-2</v>
      </c>
      <c r="H11" s="22">
        <f t="shared" si="3"/>
        <v>4.8168699413058506E-2</v>
      </c>
      <c r="I11" s="22">
        <f t="shared" si="4"/>
        <v>5.3049820653025846E-2</v>
      </c>
    </row>
    <row r="12" spans="1:25" ht="13.5" customHeight="1" x14ac:dyDescent="0.2">
      <c r="A12" s="11" t="s">
        <v>13</v>
      </c>
      <c r="B12" s="9">
        <v>1698</v>
      </c>
      <c r="C12" s="9">
        <v>23947253</v>
      </c>
      <c r="D12" s="9">
        <v>21388</v>
      </c>
      <c r="E12" s="8">
        <f t="shared" si="0"/>
        <v>1119.658359827941</v>
      </c>
      <c r="F12" s="17">
        <f t="shared" si="1"/>
        <v>12.595995288574795</v>
      </c>
      <c r="G12" s="22">
        <f t="shared" si="2"/>
        <v>5.5741579673035259E-2</v>
      </c>
      <c r="H12" s="22">
        <f t="shared" si="3"/>
        <v>3.6281390387730511E-2</v>
      </c>
      <c r="I12" s="22">
        <f t="shared" si="4"/>
        <v>3.944342502005551E-2</v>
      </c>
    </row>
    <row r="13" spans="1:25" ht="13.5" customHeight="1" x14ac:dyDescent="0.2">
      <c r="A13" s="11" t="s">
        <v>14</v>
      </c>
      <c r="B13" s="9">
        <v>1298</v>
      </c>
      <c r="C13" s="9">
        <v>9162973</v>
      </c>
      <c r="D13" s="9">
        <v>7595</v>
      </c>
      <c r="E13" s="8">
        <f t="shared" si="0"/>
        <v>1206.4480579328506</v>
      </c>
      <c r="F13" s="17">
        <f t="shared" si="1"/>
        <v>5.8513097072419109</v>
      </c>
      <c r="G13" s="22">
        <f t="shared" si="2"/>
        <v>4.2610465497997504E-2</v>
      </c>
      <c r="H13" s="22">
        <f t="shared" si="3"/>
        <v>1.3882402316676331E-2</v>
      </c>
      <c r="I13" s="22">
        <f t="shared" si="4"/>
        <v>1.4006583739822404E-2</v>
      </c>
    </row>
    <row r="14" spans="1:25" ht="13.5" customHeight="1" x14ac:dyDescent="0.2">
      <c r="A14" s="25" t="s">
        <v>33</v>
      </c>
      <c r="B14" s="14">
        <v>233</v>
      </c>
      <c r="C14" s="14">
        <v>5370260</v>
      </c>
      <c r="D14" s="14">
        <v>7175</v>
      </c>
      <c r="E14" s="8">
        <f t="shared" si="0"/>
        <v>748.46829268292686</v>
      </c>
      <c r="F14" s="17">
        <f t="shared" si="1"/>
        <v>30.793991416309012</v>
      </c>
      <c r="G14" s="22">
        <f t="shared" si="2"/>
        <v>7.6488740069594902E-3</v>
      </c>
      <c r="H14" s="22">
        <f t="shared" si="3"/>
        <v>8.1362358991076619E-3</v>
      </c>
      <c r="I14" s="22">
        <f t="shared" si="4"/>
        <v>1.3232026113657111E-2</v>
      </c>
    </row>
    <row r="15" spans="1:25" ht="13.5" customHeight="1" x14ac:dyDescent="0.2">
      <c r="A15" s="25" t="s">
        <v>26</v>
      </c>
      <c r="B15" s="14">
        <v>438</v>
      </c>
      <c r="C15" s="14">
        <v>3962000</v>
      </c>
      <c r="D15" s="14">
        <v>3892</v>
      </c>
      <c r="E15" s="8">
        <f t="shared" si="0"/>
        <v>1017.9856115107914</v>
      </c>
      <c r="F15" s="17">
        <f t="shared" si="1"/>
        <v>8.8858447488584478</v>
      </c>
      <c r="G15" s="22">
        <f t="shared" si="2"/>
        <v>1.4378570021666339E-2</v>
      </c>
      <c r="H15" s="22">
        <f t="shared" si="3"/>
        <v>6.0026454272725264E-3</v>
      </c>
      <c r="I15" s="22">
        <f t="shared" si="4"/>
        <v>7.1775673357983936E-3</v>
      </c>
    </row>
    <row r="16" spans="1:25" ht="13.5" customHeight="1" x14ac:dyDescent="0.2">
      <c r="A16" s="25" t="s">
        <v>34</v>
      </c>
      <c r="B16" s="14">
        <v>605</v>
      </c>
      <c r="C16" s="14">
        <v>3547394</v>
      </c>
      <c r="D16" s="14">
        <v>3679</v>
      </c>
      <c r="E16" s="8">
        <f t="shared" si="0"/>
        <v>964.22777928785001</v>
      </c>
      <c r="F16" s="17">
        <f t="shared" si="1"/>
        <v>6.0809917355371903</v>
      </c>
      <c r="G16" s="22">
        <f t="shared" si="2"/>
        <v>1.9860810189744602E-2</v>
      </c>
      <c r="H16" s="22">
        <f t="shared" si="3"/>
        <v>5.3744947937491164E-3</v>
      </c>
      <c r="I16" s="22">
        <f t="shared" si="4"/>
        <v>6.7847559682431375E-3</v>
      </c>
    </row>
    <row r="17" spans="1:11" ht="13.5" customHeight="1" x14ac:dyDescent="0.2">
      <c r="A17" s="13" t="s">
        <v>20</v>
      </c>
      <c r="B17" s="14">
        <v>487</v>
      </c>
      <c r="C17" s="14">
        <v>1855515</v>
      </c>
      <c r="D17" s="14">
        <v>2184</v>
      </c>
      <c r="E17" s="8">
        <f t="shared" si="0"/>
        <v>849.5947802197802</v>
      </c>
      <c r="F17" s="17">
        <f t="shared" si="1"/>
        <v>4.4845995893223822</v>
      </c>
      <c r="G17" s="22">
        <f t="shared" si="2"/>
        <v>1.5987131508108463E-2</v>
      </c>
      <c r="H17" s="22">
        <f t="shared" si="3"/>
        <v>2.8112061155945436E-3</v>
      </c>
      <c r="I17" s="22">
        <f t="shared" si="4"/>
        <v>4.0276996560595305E-3</v>
      </c>
      <c r="K17" s="15"/>
    </row>
    <row r="18" spans="1:11" ht="13.5" customHeight="1" x14ac:dyDescent="0.2">
      <c r="A18" s="11" t="s">
        <v>21</v>
      </c>
      <c r="B18" s="8">
        <v>114</v>
      </c>
      <c r="C18" s="8">
        <v>824710</v>
      </c>
      <c r="D18" s="8">
        <v>878</v>
      </c>
      <c r="E18" s="8">
        <f t="shared" si="0"/>
        <v>939.30523917995447</v>
      </c>
      <c r="F18" s="17">
        <f t="shared" si="1"/>
        <v>7.7017543859649127</v>
      </c>
      <c r="G18" s="22">
        <f t="shared" si="2"/>
        <v>3.7423675398857593E-3</v>
      </c>
      <c r="H18" s="22">
        <f t="shared" si="3"/>
        <v>1.2494804922579318E-3</v>
      </c>
      <c r="I18" s="22">
        <f t="shared" si="4"/>
        <v>1.6191942756503058E-3</v>
      </c>
    </row>
    <row r="19" spans="1:11" ht="13.5" customHeight="1" x14ac:dyDescent="0.2">
      <c r="A19" s="11" t="s">
        <v>28</v>
      </c>
      <c r="B19" s="8">
        <v>46</v>
      </c>
      <c r="C19" s="8">
        <v>688940</v>
      </c>
      <c r="D19" s="8">
        <v>1047</v>
      </c>
      <c r="E19" s="8">
        <f t="shared" si="0"/>
        <v>658.01337153772681</v>
      </c>
      <c r="F19" s="17">
        <f t="shared" si="1"/>
        <v>22.760869565217391</v>
      </c>
      <c r="G19" s="22">
        <f t="shared" si="2"/>
        <v>1.5100781301293415E-3</v>
      </c>
      <c r="H19" s="22">
        <f t="shared" si="3"/>
        <v>1.043781559986152E-3</v>
      </c>
      <c r="I19" s="22">
        <f t="shared" si="4"/>
        <v>1.9308615109406265E-3</v>
      </c>
    </row>
    <row r="20" spans="1:11" ht="13.5" customHeight="1" x14ac:dyDescent="0.2">
      <c r="A20" s="10" t="s">
        <v>25</v>
      </c>
      <c r="B20" s="9">
        <v>53</v>
      </c>
      <c r="C20" s="9">
        <v>626000</v>
      </c>
      <c r="D20" s="9">
        <v>1986</v>
      </c>
      <c r="E20" s="8">
        <f t="shared" si="0"/>
        <v>315.20644511581065</v>
      </c>
      <c r="F20" s="17">
        <f t="shared" si="1"/>
        <v>37.471698113207545</v>
      </c>
      <c r="G20" s="22">
        <f t="shared" si="2"/>
        <v>1.7398726281925021E-3</v>
      </c>
      <c r="H20" s="22">
        <f t="shared" si="3"/>
        <v>9.4842403772655269E-4</v>
      </c>
      <c r="I20" s="22">
        <f t="shared" si="4"/>
        <v>3.6625510608673203E-3</v>
      </c>
    </row>
    <row r="21" spans="1:11" ht="13.5" customHeight="1" x14ac:dyDescent="0.2">
      <c r="A21" s="11" t="s">
        <v>19</v>
      </c>
      <c r="B21" s="9">
        <v>37</v>
      </c>
      <c r="C21" s="9">
        <v>624890</v>
      </c>
      <c r="D21" s="9">
        <v>669</v>
      </c>
      <c r="E21" s="8">
        <f t="shared" si="0"/>
        <v>934.06576980568013</v>
      </c>
      <c r="F21" s="17">
        <f t="shared" si="1"/>
        <v>18.081081081081081</v>
      </c>
      <c r="G21" s="22">
        <f t="shared" si="2"/>
        <v>1.2146280611909921E-3</v>
      </c>
      <c r="H21" s="22">
        <f t="shared" si="3"/>
        <v>9.4674232737211746E-4</v>
      </c>
      <c r="I21" s="22">
        <f t="shared" si="4"/>
        <v>1.2337596473918615E-3</v>
      </c>
    </row>
    <row r="22" spans="1:11" ht="13.5" customHeight="1" x14ac:dyDescent="0.2">
      <c r="A22" s="10" t="s">
        <v>24</v>
      </c>
      <c r="B22" s="9">
        <v>75</v>
      </c>
      <c r="C22" s="9">
        <v>431120</v>
      </c>
      <c r="D22" s="9">
        <v>382</v>
      </c>
      <c r="E22" s="8">
        <f t="shared" si="0"/>
        <v>1128.586387434555</v>
      </c>
      <c r="F22" s="17">
        <f t="shared" si="1"/>
        <v>5.0933333333333337</v>
      </c>
      <c r="G22" s="22">
        <f t="shared" si="2"/>
        <v>2.4620839078195785E-3</v>
      </c>
      <c r="H22" s="22">
        <f t="shared" si="3"/>
        <v>6.5317024144516194E-4</v>
      </c>
      <c r="I22" s="22">
        <f t="shared" si="4"/>
        <v>7.044786028455772E-4</v>
      </c>
    </row>
    <row r="23" spans="1:11" ht="13.5" customHeight="1" x14ac:dyDescent="0.2">
      <c r="A23" s="10" t="s">
        <v>32</v>
      </c>
      <c r="B23" s="9">
        <v>80</v>
      </c>
      <c r="C23" s="9">
        <v>233900</v>
      </c>
      <c r="D23" s="9">
        <v>302</v>
      </c>
      <c r="E23" s="8">
        <f t="shared" si="0"/>
        <v>774.50331125827813</v>
      </c>
      <c r="F23" s="17">
        <f t="shared" si="1"/>
        <v>3.7749999999999999</v>
      </c>
      <c r="G23" s="22">
        <f t="shared" si="2"/>
        <v>2.6262228350075502E-3</v>
      </c>
      <c r="H23" s="22">
        <f t="shared" si="3"/>
        <v>3.543712179300969E-4</v>
      </c>
      <c r="I23" s="22">
        <f t="shared" si="4"/>
        <v>5.5694381690933061E-4</v>
      </c>
    </row>
    <row r="24" spans="1:11" ht="13.5" customHeight="1" x14ac:dyDescent="0.2">
      <c r="A24" s="11" t="s">
        <v>29</v>
      </c>
      <c r="B24" s="9">
        <v>1</v>
      </c>
      <c r="C24" s="9">
        <v>143650</v>
      </c>
      <c r="D24" s="9">
        <v>240</v>
      </c>
      <c r="E24" s="8">
        <f t="shared" si="0"/>
        <v>598.54166666666663</v>
      </c>
      <c r="F24" s="17">
        <f t="shared" si="1"/>
        <v>240</v>
      </c>
      <c r="G24" s="22">
        <f t="shared" si="2"/>
        <v>3.2827785437594381E-5</v>
      </c>
      <c r="H24" s="22">
        <f t="shared" si="3"/>
        <v>2.1763756073389664E-4</v>
      </c>
      <c r="I24" s="22">
        <f t="shared" si="4"/>
        <v>4.4260435780873959E-4</v>
      </c>
    </row>
    <row r="25" spans="1:11" x14ac:dyDescent="0.2">
      <c r="A25" s="11" t="s">
        <v>16</v>
      </c>
      <c r="B25" s="9">
        <v>9</v>
      </c>
      <c r="C25" s="9">
        <v>39085</v>
      </c>
      <c r="D25" s="9">
        <v>31</v>
      </c>
      <c r="E25" s="8">
        <f t="shared" si="0"/>
        <v>1260.8064516129032</v>
      </c>
      <c r="F25" s="17">
        <f t="shared" si="1"/>
        <v>3.4444444444444446</v>
      </c>
      <c r="G25" s="22">
        <f t="shared" si="2"/>
        <v>2.9545006893834944E-4</v>
      </c>
      <c r="H25" s="22">
        <f t="shared" si="3"/>
        <v>5.9215900182974936E-5</v>
      </c>
      <c r="I25" s="22">
        <f t="shared" si="4"/>
        <v>5.7169729550295529E-5</v>
      </c>
    </row>
    <row r="26" spans="1:11" x14ac:dyDescent="0.2">
      <c r="A26" s="11" t="s">
        <v>11</v>
      </c>
      <c r="B26" s="9">
        <v>5</v>
      </c>
      <c r="C26" s="9">
        <v>28000</v>
      </c>
      <c r="D26" s="9">
        <v>499</v>
      </c>
      <c r="E26" s="8">
        <f t="shared" si="0"/>
        <v>56.112224448897798</v>
      </c>
      <c r="F26" s="17">
        <f t="shared" si="1"/>
        <v>99.8</v>
      </c>
      <c r="G26" s="22">
        <f t="shared" si="2"/>
        <v>1.6413892718797189E-4</v>
      </c>
      <c r="H26" s="22">
        <f t="shared" si="3"/>
        <v>4.2421522454222801E-5</v>
      </c>
      <c r="I26" s="22">
        <f t="shared" si="4"/>
        <v>9.2024822727733771E-4</v>
      </c>
    </row>
    <row r="27" spans="1:11" x14ac:dyDescent="0.2">
      <c r="A27" s="11" t="s">
        <v>30</v>
      </c>
      <c r="B27" s="9">
        <v>1</v>
      </c>
      <c r="C27" s="9">
        <v>3000</v>
      </c>
      <c r="D27" s="9">
        <v>60</v>
      </c>
      <c r="E27" s="8">
        <f t="shared" si="0"/>
        <v>50</v>
      </c>
      <c r="F27" s="17">
        <f t="shared" si="1"/>
        <v>60</v>
      </c>
      <c r="G27" s="22">
        <f t="shared" si="2"/>
        <v>3.2827785437594381E-5</v>
      </c>
      <c r="H27" s="22">
        <f t="shared" si="3"/>
        <v>4.5451631200953007E-6</v>
      </c>
      <c r="I27" s="22">
        <f t="shared" si="4"/>
        <v>1.106510894521849E-4</v>
      </c>
    </row>
    <row r="28" spans="1:11" x14ac:dyDescent="0.2">
      <c r="A28" s="11" t="s">
        <v>27</v>
      </c>
      <c r="B28" s="9">
        <v>1</v>
      </c>
      <c r="C28" s="9">
        <v>2370</v>
      </c>
      <c r="D28" s="9">
        <v>3</v>
      </c>
      <c r="E28" s="8">
        <f t="shared" si="0"/>
        <v>790</v>
      </c>
      <c r="F28" s="17">
        <f t="shared" si="1"/>
        <v>3</v>
      </c>
      <c r="G28" s="22">
        <f t="shared" si="2"/>
        <v>3.2827785437594381E-5</v>
      </c>
      <c r="H28" s="22">
        <f t="shared" si="3"/>
        <v>3.5906788648752872E-6</v>
      </c>
      <c r="I28" s="22">
        <f t="shared" si="4"/>
        <v>5.5325544726092447E-6</v>
      </c>
    </row>
    <row r="29" spans="1:11" x14ac:dyDescent="0.2">
      <c r="A29" s="10" t="s">
        <v>35</v>
      </c>
      <c r="B29" s="9">
        <v>7</v>
      </c>
      <c r="C29" s="9">
        <v>0</v>
      </c>
      <c r="D29" s="9">
        <v>0</v>
      </c>
      <c r="E29" s="8">
        <v>0</v>
      </c>
      <c r="F29" s="17">
        <f t="shared" si="1"/>
        <v>0</v>
      </c>
      <c r="G29" s="22">
        <f t="shared" si="2"/>
        <v>2.2979449806316066E-4</v>
      </c>
      <c r="H29" s="22">
        <f t="shared" si="3"/>
        <v>0</v>
      </c>
      <c r="I29" s="22">
        <f t="shared" si="4"/>
        <v>0</v>
      </c>
    </row>
    <row r="30" spans="1:11" x14ac:dyDescent="0.2">
      <c r="A30" s="10"/>
      <c r="B30" s="9"/>
      <c r="C30" s="9"/>
      <c r="D30" s="9"/>
      <c r="E30" s="8"/>
      <c r="F30" s="17"/>
      <c r="G30" s="22"/>
      <c r="H30" s="22"/>
      <c r="I30" s="22"/>
    </row>
    <row r="31" spans="1:11" x14ac:dyDescent="0.2">
      <c r="A31" s="20" t="s">
        <v>2</v>
      </c>
      <c r="B31" s="21">
        <f>SUM(B7:B29)</f>
        <v>30462</v>
      </c>
      <c r="C31" s="21">
        <f>SUM(C7:C29)</f>
        <v>660042317.6753</v>
      </c>
      <c r="D31" s="21">
        <f>SUM(D7:D29)</f>
        <v>542245</v>
      </c>
      <c r="E31" s="23">
        <f t="shared" ref="E31" si="5">IF(D31&lt;&gt;0,C31/D31,"")</f>
        <v>1217.2400255886178</v>
      </c>
      <c r="F31" s="24">
        <f t="shared" ref="F31" si="6">IF(B31&lt;&gt;0,D31/B31,"")</f>
        <v>17.800702514608364</v>
      </c>
      <c r="G31" s="22">
        <f>B31/$B$31</f>
        <v>1</v>
      </c>
      <c r="H31" s="22">
        <f>C31/$C$31</f>
        <v>1</v>
      </c>
      <c r="I31" s="22">
        <f>D31/$D$31</f>
        <v>1</v>
      </c>
    </row>
  </sheetData>
  <sheetProtection formatCells="0" formatColumns="0" formatRows="0" insertColumns="0" insertRows="0" insertHyperlinks="0" deleteColumns="0" deleteRows="0" sort="0" autoFilter="0" pivotTables="0"/>
  <autoFilter ref="A6:I28">
    <sortState ref="A7:I29">
      <sortCondition descending="1" ref="H6:H28"/>
    </sortState>
  </autoFilter>
  <sortState ref="A7:I50">
    <sortCondition ref="A7"/>
  </sortState>
  <mergeCells count="5">
    <mergeCell ref="G3:I5"/>
    <mergeCell ref="A1:I2"/>
    <mergeCell ref="E3:F5"/>
    <mergeCell ref="A3:D4"/>
    <mergeCell ref="A5:D5"/>
  </mergeCells>
  <phoneticPr fontId="0" type="noConversion"/>
  <dataValidations count="1">
    <dataValidation type="whole" allowBlank="1" showInputMessage="1" showErrorMessage="1" error="Csak egész számot írhat ebbe a cellába!" sqref="B8:D10 B12:D30">
      <formula1>0</formula1>
      <formula2>999999999999</formula2>
    </dataValidation>
  </dataValidations>
  <printOptions horizontalCentered="1"/>
  <pageMargins left="0" right="0" top="1.1811023622047245" bottom="0.98425196850393704" header="0.51181102362204722" footer="0.51181102362204722"/>
  <pageSetup paperSize="8" orientation="landscape" r:id="rId1"/>
  <headerFooter alignWithMargins="0">
    <oddHeader>&amp;L&amp;G&amp;R&amp;"Arial CE,Félkövér"&amp;14Nemzeti Filmiroda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2015</vt:lpstr>
      <vt:lpstr>Munka1</vt:lpstr>
      <vt:lpstr>Munka2</vt:lpstr>
      <vt:lpstr>'2015'!Nyomtatási_terület</vt:lpstr>
    </vt:vector>
  </TitlesOfParts>
  <Company>Brainware Lab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Bölcskey Ferenc</dc:creator>
  <cp:lastModifiedBy>Administrator</cp:lastModifiedBy>
  <cp:lastPrinted>2015-01-22T09:08:11Z</cp:lastPrinted>
  <dcterms:created xsi:type="dcterms:W3CDTF">2005-02-12T12:03:14Z</dcterms:created>
  <dcterms:modified xsi:type="dcterms:W3CDTF">2016-02-25T08:17:59Z</dcterms:modified>
</cp:coreProperties>
</file>