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Z:\Helyhez Kötött Telefon végződtetés_2023\Mellékletek CDre\"/>
    </mc:Choice>
  </mc:AlternateContent>
  <xr:revisionPtr revIDLastSave="0" documentId="13_ncr:1_{F29F2085-05B8-46E7-B764-AF4D5FF4D45D}" xr6:coauthVersionLast="36" xr6:coauthVersionMax="36" xr10:uidLastSave="{00000000-0000-0000-0000-000000000000}"/>
  <workbookProtection workbookPassword="C632" lockStructure="1"/>
  <bookViews>
    <workbookView xWindow="0" yWindow="0" windowWidth="23040" windowHeight="9060" xr2:uid="{72BA4AEB-17F6-44ED-9F67-4009ED41D8D8}"/>
  </bookViews>
  <sheets>
    <sheet name="HK_vegz_2023" sheetId="1" r:id="rId1"/>
    <sheet name="Útmutató a kitöltéshez_interakt" sheetId="4" r:id="rId2"/>
    <sheet name="Fogalmak" sheetId="6"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3" i="1" l="1"/>
  <c r="E54" i="1"/>
  <c r="D54" i="1"/>
  <c r="D16" i="1" l="1"/>
  <c r="E22" i="1"/>
  <c r="F21" i="1"/>
  <c r="C35" i="1"/>
  <c r="C47" i="1"/>
  <c r="D33" i="1"/>
  <c r="D32" i="1"/>
  <c r="D26" i="1"/>
  <c r="F51" i="1" l="1"/>
  <c r="B53" i="1" l="1"/>
  <c r="C63" i="1" l="1"/>
  <c r="D44" i="1"/>
  <c r="C26" i="1" l="1"/>
  <c r="B26" i="1"/>
  <c r="C28" i="1"/>
  <c r="E26" i="1" l="1"/>
  <c r="C22" i="1"/>
  <c r="C27" i="1" l="1"/>
  <c r="A11" i="1"/>
  <c r="D22" i="1"/>
  <c r="H38" i="1"/>
  <c r="H39" i="1"/>
  <c r="D40" i="1"/>
  <c r="G52" i="1" l="1"/>
  <c r="G53" i="1"/>
  <c r="B61" i="1"/>
  <c r="E60" i="1"/>
  <c r="E59" i="1"/>
  <c r="E58" i="1"/>
  <c r="E57" i="1"/>
  <c r="B54" i="1"/>
  <c r="F52" i="1"/>
  <c r="G51" i="1"/>
  <c r="E47" i="1"/>
  <c r="H46" i="1"/>
  <c r="H45" i="1"/>
  <c r="H44" i="1"/>
  <c r="H43" i="1"/>
  <c r="H42" i="1"/>
  <c r="H41" i="1"/>
  <c r="H40" i="1"/>
  <c r="D34" i="1"/>
  <c r="E28" i="1"/>
  <c r="D28" i="1"/>
  <c r="B28" i="1"/>
  <c r="F25" i="1"/>
  <c r="B22" i="1"/>
  <c r="B17" i="1"/>
  <c r="A7" i="1"/>
</calcChain>
</file>

<file path=xl/sharedStrings.xml><?xml version="1.0" encoding="utf-8"?>
<sst xmlns="http://schemas.openxmlformats.org/spreadsheetml/2006/main" count="180" uniqueCount="153">
  <si>
    <t>A kitöltéssel kapcsolatos kérdésekkel keresse az adatbekérés ügyintézőjét: Baracsi Krisztina Tel: +36 1 457 7434</t>
  </si>
  <si>
    <t>A Szolgáltató kommunikációs adatai</t>
  </si>
  <si>
    <t>Kódja</t>
  </si>
  <si>
    <t>Neve</t>
  </si>
  <si>
    <t>Cégjegyzékszáma</t>
  </si>
  <si>
    <t>Postacíme</t>
  </si>
  <si>
    <t>Telefonszáma</t>
  </si>
  <si>
    <t>E-mail címe</t>
  </si>
  <si>
    <t>A helyhez kötött telefonszolgáltatás  jellemzői a kitöltés időpontjában</t>
  </si>
  <si>
    <t>Ha kitöltés közben módosítaná visszamenőleg az adatokat, akkor a kitöltés sorrendjében, visszafelé törölje az összes addig bevitt adatot!</t>
  </si>
  <si>
    <t>Igen / Nem</t>
  </si>
  <si>
    <t xml:space="preserve">Szolgáltatás kezdetének dátuma
(ÉÉÉÉ.HH.NN.)
</t>
  </si>
  <si>
    <t xml:space="preserve">Szolgáltatás befejezésének dátuma
(ÉÉÉÉ.HH.NN.)
</t>
  </si>
  <si>
    <t>Bejelentette-e a szolgáltatásnyújtás befejezését az NMHH-nak?
Igen/nem</t>
  </si>
  <si>
    <t xml:space="preserve">Szolgáltatás (tervezett) kezdetének dátuma
(ÉÉÉÉ.HH.NN.)
</t>
  </si>
  <si>
    <t>Milyen módon tervezi a szolgáltatás nyújtását?
Kérjük válasszon a legördülő listából!</t>
  </si>
  <si>
    <t xml:space="preserve">Tervezi-e a közeljövőben helyhez kötött telefon szolgáltatás indítását? 
</t>
  </si>
  <si>
    <t>Kérjük röviden ismertesse, hogy milyen okból tartja fenn a helyhez kötött telefonszolgáltatás regisztrációját?</t>
  </si>
  <si>
    <t>Előfizetők számára vonatkozó nyilatkozat</t>
  </si>
  <si>
    <t xml:space="preserve">Helyhez kötött telefonszolgáltatás előfizetők száma (db) 2022. november 30-án: </t>
  </si>
  <si>
    <t>Szolgáltatásnyújtás módjára vonatkozó nyilatkozat</t>
  </si>
  <si>
    <t>Üzemeltetést végző vállalkozás(ok)ra vonatkozó adatok</t>
  </si>
  <si>
    <t>Az adott módokon nyújt helyhez kötött telefonszolgáltatást?</t>
  </si>
  <si>
    <t>Címe</t>
  </si>
  <si>
    <t>Saját tulajdonú hozzáférési hálózaton</t>
  </si>
  <si>
    <t>Saját üzemeltetésben</t>
  </si>
  <si>
    <t>Más vállalkozás üzemeltetésében</t>
  </si>
  <si>
    <t>Telefonszolgáltatás nyújtására átengedett hozzáférési hálózaton</t>
  </si>
  <si>
    <t>Más szolgáltató helyhez kötött nyilvános internet szolgáltatását felhasználva</t>
  </si>
  <si>
    <t>Az internetszolgáltatóval kötött szeződés nélkül</t>
  </si>
  <si>
    <t>Az internetszolgáltatóval kötött szeződés alapján</t>
  </si>
  <si>
    <t>Összekapcsolás módjára vonatkozó nyilatkozat</t>
  </si>
  <si>
    <t>Végződtetési díj elszámolási módjára vonatkozó nyilatkozat</t>
  </si>
  <si>
    <t>Hogyan valósul meg a más szolgáltatók hálózatával való fizikai összekapcsolódás?</t>
  </si>
  <si>
    <t xml:space="preserve">Ki számít fel végződtetési díjat a társszolgáltató(k) felé ?
</t>
  </si>
  <si>
    <t>A 2022. november 30-án alkalmazott végződtetési díj 
(Ft/perc)</t>
  </si>
  <si>
    <t>Más szolgáltató(k) valósítja(ák) meg a kapcsolódást a többi szolgáltató felé</t>
  </si>
  <si>
    <t>SZOLGÁLTATÓI MEGJEGYZÉSEK
A Szolgáltató megjegyzése(i) a kitöltéssel kapcsolatban.
Folyamatosan, az ENTER lenyomása nélkül gépelje be!</t>
  </si>
  <si>
    <t>A kérdőívet kitöltő személy elérhetősége</t>
  </si>
  <si>
    <t>ANFT</t>
  </si>
  <si>
    <t>14/2020. (XII. 15.) NMHH rendelet az elektronikus hírközlő hálózatok azonosítóinak nemzeti felosztási tervéről és az azonosítógazdálkodás rendjéről</t>
  </si>
  <si>
    <t xml:space="preserve">Előfizető </t>
  </si>
  <si>
    <t>Eht. 188. § 24. pontja szerint: olyan természetes vagy jogi személy, illetve jogi személyiség nélküli gazdasági társaság vagy más szervezet, aki vagy amely a nyilvánosan elérhető elektronikus hírközlési szolgáltatás nyújtójával ilyen szolgáltatások igénybevételére vonatkozó szerződéses viszonyban áll.</t>
  </si>
  <si>
    <t>Helyhez kötött internet szolgáltatás</t>
  </si>
  <si>
    <t xml:space="preserve">Helyhez kötött telefonszolgáltatás </t>
  </si>
  <si>
    <t xml:space="preserve">Hívásvégződtetés forgalmi szolgáltatás </t>
  </si>
  <si>
    <t>Eht. 188. § 63. pontja szerint: hívás továbbítása az összekapcsolási pontról a hívott előfizető hozzáférési pontjára.</t>
  </si>
  <si>
    <t xml:space="preserve">14/2020. (XII.15.) NMHH rendelet 1. melléklete szerinti 21-es (Nomadikus telefonszolgáltatás) szolgáltatás, vagy olyan telefonszolgáltatás, amely a hívások kezdeményezése és fogadása céljából a nyilvános elektronikus hírközlő hálózatok tetszőleges, az alkalmazott technológiától független IP alapú adatátvitelt biztosító előfizetői hozzáférési pontján elérhető, azáltal hogy a szolgáltatáshoz való hozzáférés nincs egy adott előfizetői hozzáférési ponthoz vagy eszközhöz rendelve (14/2020. (XII.15.) NMHH rendelet 2. § 16. pontja). </t>
  </si>
  <si>
    <t xml:space="preserve">Nyilvánosan elérhető telefonszolgáltatás (telefonszolgáltatás vagy hangszolgáltatás) </t>
  </si>
  <si>
    <t>Eht. 188.§ 103. pontja szerint: nyilvános elektronikus hírközlési szolgáltatás, amely nemzeti vagy nemzetközi számozási tervben szereplő hívószám vagy hívószámok segítségével közvetlenül vagy közvetve lehetővé teszi hívások kezdeményezését és fogadását.</t>
  </si>
  <si>
    <t xml:space="preserve">Összekapcsolás </t>
  </si>
  <si>
    <t xml:space="preserve">Eht. 188.§ 106. pontja szerint): egyazon vagy különböző elektronikus hírközlési szolgáltatók által használt elektronikus hírközlő hálózatok fizikai és logikai csatlakoztatása, annak érdekében, hogy az egyik szolgáltató felhasználói információt cserélhessenek ugyanezen vagy másik szolgáltató felhasználóival, illetve elérhessenek más szolgáltatók által nyújtott szolgáltatásokat. A szolgáltatást az összekapcsolásban részes felek vagy a hálózatukhoz hozzáféréssel rendelkező más szolgáltatók nyújthatják. </t>
  </si>
  <si>
    <t>Szolgáltató</t>
  </si>
  <si>
    <t>Az adatszolgáltatást előíró határozatban adatszolgáltatásra kötelezett vállalkozás.</t>
  </si>
  <si>
    <t>VoIP</t>
  </si>
  <si>
    <t>Önálló összekapcsolást valósít meg (közvetlenül kapcsolódik) egy vagy több szolgáltató felé?</t>
  </si>
  <si>
    <t>Igen /Nem</t>
  </si>
  <si>
    <t>Nyújt helyhez kötött telefonszolgáltatást a kitöltés napján?</t>
  </si>
  <si>
    <r>
      <t xml:space="preserve">Nyilatkozat a helyhez kötött telefonszolgáltatást </t>
    </r>
    <r>
      <rPr>
        <b/>
        <u/>
        <sz val="16"/>
        <color theme="0"/>
        <rFont val="Arial"/>
        <family val="2"/>
        <charset val="238"/>
      </rPr>
      <t xml:space="preserve">NEM NYÚJTÓ </t>
    </r>
    <r>
      <rPr>
        <b/>
        <sz val="16"/>
        <color theme="0"/>
        <rFont val="Arial"/>
        <family val="2"/>
        <charset val="238"/>
      </rPr>
      <t>Szolgáltatók részére</t>
    </r>
  </si>
  <si>
    <r>
      <t xml:space="preserve">Nyilatkozatok helyhez kötött telefonszolgáltatást </t>
    </r>
    <r>
      <rPr>
        <b/>
        <u/>
        <sz val="16"/>
        <color theme="0"/>
        <rFont val="Arial"/>
        <family val="2"/>
        <charset val="238"/>
      </rPr>
      <t>NYÚJTÓ</t>
    </r>
    <r>
      <rPr>
        <b/>
        <sz val="16"/>
        <color theme="0"/>
        <rFont val="Arial"/>
        <family val="2"/>
        <charset val="238"/>
      </rPr>
      <t xml:space="preserve"> Szolgáltatók részére</t>
    </r>
  </si>
  <si>
    <t xml:space="preserve">Ha 'egyéb' módon, fejtse ki röviden, milyen módon tervezi a szolgáltatás nyújtását: 
</t>
  </si>
  <si>
    <t xml:space="preserve">Nyújtott-e helyhez kötött telefon szolgáltatást  2022. november 30-át megelőzően? </t>
  </si>
  <si>
    <t>A saját nevemben számlázom a végződtetési díjat</t>
  </si>
  <si>
    <r>
      <rPr>
        <b/>
        <sz val="12"/>
        <color rgb="FFFF0000"/>
        <rFont val="Arial"/>
        <family val="2"/>
        <charset val="238"/>
      </rPr>
      <t xml:space="preserve"> </t>
    </r>
    <r>
      <rPr>
        <b/>
        <sz val="12"/>
        <color theme="0"/>
        <rFont val="Arial"/>
        <family val="2"/>
        <charset val="238"/>
      </rPr>
      <t>A saját nevemben számlázom a végződtetési díjat</t>
    </r>
  </si>
  <si>
    <t xml:space="preserve">Az összekapcsolást végző szolgáltató(k) számlázza(ák) a végződtetési díjat    </t>
  </si>
  <si>
    <t xml:space="preserve">Ezen belül ANFT szerinti hívószámmal rendelkező előfizetők száma (db) 2022. november 30-án: </t>
  </si>
  <si>
    <t xml:space="preserve">Ezen belül NOMADIKUS (21-es körzet) hívószámmal rendelkező előfizetők száma (db)  2022. november 30-án: </t>
  </si>
  <si>
    <t>Összekapcsolást végző vállalkozás(ok)ra vonatkozó adatok</t>
  </si>
  <si>
    <t>Egyéb módon</t>
  </si>
  <si>
    <t>A kitöltés megkezdését megelőzően kérjük részletesen olvassa el az alábbi, kitöltést segítő útmutatásokat!</t>
  </si>
  <si>
    <t>Az adatlap kitöltése interaktív módon történik. Az igen/nem típusú nyilatkozatok többsége a megjelenő kitöltendő cellák segtségével navigálja a kitöltőt a következő lépésben kitöltendő, a Szolgáltató státuszának megfelelő, részletesebb kérdések felé.</t>
  </si>
  <si>
    <t>FONTOS! A 2022. november 30-án érvényes végződetési díjra vonatkozó kérdésre abban az esetben is válaszoljon, ha a számlán nem szerepel külön tételként a hívásvégződtetési díj (pl. nem kerül bontásra a végződtetési és a tranzitdíj)!</t>
  </si>
  <si>
    <t>Az interaktív kérdőív ktöltendő mezői</t>
  </si>
  <si>
    <t>Kötelezően kitöltendő mezők. Kérjük, értelemszerűen töltse ki a név, cégjegyzékszám, postacím adatokat. A Szolgáltató kódja a megküdlött határozatban is szereplő egyedi azonosító kódja.</t>
  </si>
  <si>
    <t>Kötelezően kitöltendő mezők. Kérjük, értelemszerűen töltse ki a név, telefonszám, e-mail cím adatokat.</t>
  </si>
  <si>
    <t>Kötelezően kitöltendő mező. A kérdés arra irányul, hogy a Szolgáltató aktuális (a kérdőív kitöltésének napján érvényes) Általános Szerződési Feltételeiben ajánl-e helyhez kötött telefonszolgáltatást előfizetői számára? (igen/nem)</t>
  </si>
  <si>
    <t>Nyilatkozat a helyhez kötött telefonszolgáltatást NEM nyújtó Szolgáltató részére</t>
  </si>
  <si>
    <t>Amennyiben 'Nyújt helyhez kötött telefonszolgáltatást a kitöltés napján?' kérdésre 'NEM' választ adott, az ebben a nyilatkozatban szereplő kérdések vonatkoznak a Szolgáltatóra.</t>
  </si>
  <si>
    <t>Szolgáltatás kezdetének dátuma</t>
  </si>
  <si>
    <t>Szolgáltatás befejezésének dátuma</t>
  </si>
  <si>
    <t>Bejelentette-e a szolgáltatásnyújtás befejezését az NMHH-nak?</t>
  </si>
  <si>
    <t>Amennyiben a 'Nyújtott-e helyhez kötött telefon szolgáltatást  2022. november 30-át megelőzően?' kérdésre 'IGEN' választ adott, nyilatkozzon a megjelenő vonatkozó cellában, hogy bejelentette-e a szolgáltatásnyújtás befejezését az NMHH-nak? (igen/nem)</t>
  </si>
  <si>
    <t xml:space="preserve">Tervezi-e a közeljövőben helyhez kötött telefon szolgáltatás indítását? </t>
  </si>
  <si>
    <t>Szolgáltatás (tervezett) kezdetének dátuma</t>
  </si>
  <si>
    <t>Amennyiben a 'Tervezi-e a közeljövőben helyhez kötött telefon szolgáltatás indítását?' kérdésre 'IGEN' választ adott, kérjük adja meg a szolgáltatás (tervezett) kezdetének dátumát a megjelenő vonatkozó cellában. Alkalmazott dátumformátum: ÉÉÉÉ.HH.NN</t>
  </si>
  <si>
    <t>Milyen módon tervezi a szolgáltatás nyújtását? Válasszon a legördülő listából!</t>
  </si>
  <si>
    <t xml:space="preserve">Ha 'egyéb' módon, fejtse ki röviden, milyen módon tervezi a szolgáltatás nyújtását: </t>
  </si>
  <si>
    <t xml:space="preserve">Amennyiben a 'Milyen módon tervezi a szolgáltatás nyújtását?' kérdésre 'egyéb (pl. vegyes) módon' választ adott, fejtse ki röviden a megjelenő vonatkozó cellában, milyen módon tervezi a szolgáltatás nyújtását! </t>
  </si>
  <si>
    <t>Nyilatkozat a helyhez kötött telefonszolgáltatást NYÚJTÓ Szolgáltató részére</t>
  </si>
  <si>
    <t>Amennyiben 'Nyújt helyhez kötött telefonszolgáltatást a kitöltés napján?' kérdésre IGEN választ adott, az ebben a nyilatkozatban szereplő kérdések vonatkoznak a Szolgáltatóra.</t>
  </si>
  <si>
    <t>Helyhez kötött telefonszolgáltatás előfizetők száma (db) 2022. november 30-án</t>
  </si>
  <si>
    <t xml:space="preserve">Adja meg a helyhez kötött telefonszolgáltatására előfizetők számát (db) 2022. november 30-án. </t>
  </si>
  <si>
    <t>Ezen belül ANFT szerinti hívószámmal rendelkező előfizetők száma (db) 2022. november 30-án</t>
  </si>
  <si>
    <t>Adja meg helyhez kötött telefonszolgáltaására előfizetőkből ANFT (lásd Fogalmak munkalap ANFT meghatározás) szerinti hívószámmal rendelkező előfizetőinek számát (db) 2022. november 30-án.</t>
  </si>
  <si>
    <t xml:space="preserve">Ezen belül NOMADIKUS (21-es körzet) hívószámmal rendelkező előfizetők száma (db)  2022. november 30-án </t>
  </si>
  <si>
    <t>Saját tulajdonú hozzáférési hálózaton/Saját üzemeltetésben</t>
  </si>
  <si>
    <t>Nyilatkozzon, nyújt-e helyhez kötött telefonszolgáltatást olyan saját tulajdonú hozzáférési hálózaton amit maga üzemeltet? (igen/nem)</t>
  </si>
  <si>
    <t>Saját tulajdonú hozzáférési hálózaton/Más vállalkozás üzemeltetésében</t>
  </si>
  <si>
    <t>Nyilatkozzon, nyújt-e helyhez kötött telefonszolgáltatást olyan saját tulajdonú hozzáférési hálózaton amit más vállalkozás üzemeltet? (igen/nem)</t>
  </si>
  <si>
    <t xml:space="preserve"> → amennyiben a kérdésre 'IGEN' választ adott, kérjük adja meg az üzemeltetést végző szolgáltató adatait a megjelenő táblázatban!</t>
  </si>
  <si>
    <t>Telefonszolgáltatás nyújtására átengedett hozzáférési hálózaton/Saját üzemeltetésben</t>
  </si>
  <si>
    <t>Nyilatkozzon, nyújt-e helyhez kötött telefonszolgáltatást olyan telefonszolgáltatás nyújtására átengedett hozzáférési hálózaton amit maga üzemeltet? (igen/nem)</t>
  </si>
  <si>
    <t>Telefonszolgáltatás nyújtására átengedett hozzáférési hálózaton/Más vállalkozás üzemeltetésében</t>
  </si>
  <si>
    <t>Nyilatkozzon, nyújt-e helyhez kötött telefonszolgáltatást olyan telefonszolgáltatás nyújtására átengedett hozzáférési hálózaton amit más vállalkozás üzemeltet? (igen/nem)</t>
  </si>
  <si>
    <t>Más szolgáltató helyhez kötött nyilvános internet szolgáltatását felhasználva/Az internetszolgáltatóval kötött szeződés nélkül</t>
  </si>
  <si>
    <t>Nyilatkozzon, nyújt-e helyhez kötött telefonszolgáltatást más szolgáltató által nyújtott kiskereskedelmi internet szolgáltatás felhasználásával úgy, hogy az internet szolgáltatóval a telefonszolgáltatás nyújtására vonatkozóan szerződéses viszonyban nem áll? (igen/nem)</t>
  </si>
  <si>
    <t>Más szolgáltató helyhez kötött nyilvános internet szolgáltatását felhasználva/Az internetszolgáltatóval kötött szeződés alapján</t>
  </si>
  <si>
    <t>Nyilatkozzon, nyújt-e helyhez kötött telefonszolgáltatást más szolgáltató által nyújtott kiskereskedelmi internet szolgáltatás felhasználásával úgy, hogy az internet szolgáltatóval a telefonszolgáltatás nyújtására vonatkozóan szerződéses viszonyban áll? (igen/nem)</t>
  </si>
  <si>
    <t>Egyéb/Saját üzemeltetésben</t>
  </si>
  <si>
    <t>Nyilatkozzon, nyújt-e helyhez kötött telefonszolgáltatást bármely egyéb módon, olyan hálózaton amit maga üzemeltet? (igen/nem)</t>
  </si>
  <si>
    <t>Egyéb/Más vállalkozás üzemeltetésében</t>
  </si>
  <si>
    <t>Nyilatkozzon, nyújt-e helyhez kötött telefonszolgáltatást bármely egyéb módon, olyan hálózaton amit más vállalkozás üzemeltet? (igen/nem)</t>
  </si>
  <si>
    <t xml:space="preserve"> → amennyiben a kérdésre 'IGEN' választ adott, kérjük adja meg az üzemeltetést végző szolgáltató(k) adatait a megjelenő táblázatban!</t>
  </si>
  <si>
    <t xml:space="preserve"> → amennyiben a kérdésre 'IGEN' választ adott, kérjük részetezze a 'Szolgáltatói megjegyzések' között, hogy milyen egyéb módon nyújtja a helyhez kötött telefonszolgáltatást!</t>
  </si>
  <si>
    <t>Nyilatkozzon, hogyan valósul meg a más szolgáltatók hálózatával való fizikai összekapcsolás? Helyhez kötött telefonszolgáltatást nyújtó szolgáltatók számára kötelezően kitöltendő nyilatkozat</t>
  </si>
  <si>
    <t>Nyilatkozzon, hogy önálló összekapcsolást valósít-e meg egy vagy több szolgáltató hálózatához? (igen/nem)</t>
  </si>
  <si>
    <t xml:space="preserve"> → amennyiben a kérdésre 'NEM választ adott, nyilatkozzon a megjelenő vonatkozó cellában, hogy más szolgáltató(k) valósítja(ák)-e meg a kapcsolódást a többi szolgáltató felé (igen/nem)</t>
  </si>
  <si>
    <t>Nyilatkozzon, hogy más szolgáltató(ko)n keresztül kapcsolódik-e egy vagy több szolgáltató hálózatához? (igen/nem)</t>
  </si>
  <si>
    <t xml:space="preserve"> → amennyiben a kérdésre 'IGEN' választ adott, kérjük adja meg az összekapcsolást végző szolgáltató(k) adatait a megjelenő táblázatban!</t>
  </si>
  <si>
    <t xml:space="preserve"> → amennyiben a kérdésre 'IGEN' választ adott,  a végződtetési díj elszámolási módjára vonatkozóan nyilatkozzon a megjelenő vonatkozó cellákban, hogy saját nevében maga számlázza a hívásvégződtetési díjat vagy az összekapcsolást végző szolgáltató(k) számlázza(ák) a végződtetési díjat (igen/nem)</t>
  </si>
  <si>
    <t xml:space="preserve">Nyilatkozzon, hogyan valósul meg a végződetési díj elszámolása a szolgáltatók között. </t>
  </si>
  <si>
    <t>Saját nevében maga számlázza-e a hívásvégződtetési díjat</t>
  </si>
  <si>
    <t>Az összekapcsolást végző szolgáltató(k) számlázza(ák) a hívásvégződtetési díjat</t>
  </si>
  <si>
    <t>Amennyiben úgy nyilatkozott, hogy más szolgáltató(k) valósítja(ák) meg a kapcsolódást a többi szolgáltató felé, itt szükséges nyilatkoznia arróll, hogy az összekapcsolást végző szolgáltató(k) számlázza(ák)-e a hívásvégződtetési díjat (igen/nem). Amennyiben 'IGEN', adja meg a 2022. november 30-án érvényes végződtetési díjat (Ft/perc) a megjelenő vonatkozó cellában.</t>
  </si>
  <si>
    <t>Összzekapcsolást végző vállalkozás(ok)ra vonatkozó adatok</t>
  </si>
  <si>
    <t>SZOLGÁLTATÓI MEGJEGYZÉSEK</t>
  </si>
  <si>
    <t>A Szolgáltató megjegyzése(i) a kitöltés folyamán, illetve a kitöltéssel kapcsolatosan. Folyamatosan, az ENTER lenyomása nélkül gépelje be!</t>
  </si>
  <si>
    <t>Eht 188.§ 53. pontja szerint: helyhez kötött hálózati végponton keresztül igénybe vehető nyilvánosan elérhető telefonszolgáltatás, amely nem minősül nyilvánosan elérhető mobil rádiótelefon-szolgáltatásnak.  Helyhez kötött telefonszolgáltatásnak minősül a VoIP és a nomadikus telefonszolgáltatás is (lásd nomadikus (helytől független) telefonszolgáltatás és VoIP telefonszolgáltatás fogalmak meghatározását részletesen).</t>
  </si>
  <si>
    <t>Nomadikus (helytől független) telefonszolgáltatás</t>
  </si>
  <si>
    <t>A szélessávú (pl. xDSL, bérelt vonal, Ethernet, optikai) előfizetői végződtetésű hálózatokon IP protokollon nyújtott helyhez kötött telefon szolgáltatás.</t>
  </si>
  <si>
    <t>Adatlapban szereplő fogalmak és meghatározásuk</t>
  </si>
  <si>
    <t>FONTOS! Amennyiben egy bevitt adat/információ hibás, ne használja az excelben a 'visszavonás' gombot, mert az adatlap interaktivitásából adódóan a bevitt hibás adat nem törlődik. A módosítás legegyszerűbb és legbiztonságosabb módja az adatlap bezárása, majd egy új adatlap megnyitása és újra kitöltése.</t>
  </si>
  <si>
    <t>Nyilatkozzon, hogy nyújtott-e helyhez kötött telefonszolgáltatást 2022. november 30-át megelőzően? (igen/nem) Helyhez kötött telefonszolgáltatást a kitöltés napján nem nyújtó szolgáltatók részére kötelezően kitöltendő mező!</t>
  </si>
  <si>
    <t>Amennyiben a 'Nyújtott-e helyhez kötött telefon szolgáltatást  2022. november 30-át megelőzően?' kérdésre 'IGEN' választ adott, kérjük adja meg a szolgáltatás kezdetének dátumát a megjelenő vonatkozó cellában. Alkalmazott dátumformátum: ÉÉÉÉ.HH.NN</t>
  </si>
  <si>
    <t>Amennyiben a 'Nyújtott-e helyhez kötött telefon szolgáltatást  2022. november 30-át megelőzően?' kérdésre 'IGEN' választ adott, kérjük adja meg a szolgáltatás befejezésének dátumát a megjelenő vonatkozó cellában. Alkalmazott dátumformátum: ÉÉÉÉ.HH.NN</t>
  </si>
  <si>
    <t>Nyilatkozzon, hogy a közeljövőben tervezi-e helyhez kötött telefonszolgáltatás indítását? (igen/nem) Helyhez kötött telefonszolgáltatást a kitöltés napján nem nyújtó szolgáltatók részére kötelezően kitöltendő mező!</t>
  </si>
  <si>
    <t>Amennyiben a 'Tervezi-e a közeljövőben helyhez kötött telefon szolgáltatás indítását?' kérdésre IGEN választ adott, kérjük adja meg milyen módon tervezi a szolgáltatás nyújtását? Válasszon a megjelenő legördülő listában található lehetőségek közül! Hagyományos vezetékes / nomdadikus  VoIP saját hálózaton / VoIP más hálózatán / egyéb (pl. vegyes) módon</t>
  </si>
  <si>
    <r>
      <t>A</t>
    </r>
    <r>
      <rPr>
        <sz val="10"/>
        <rFont val="Arial"/>
        <family val="2"/>
        <charset val="238"/>
      </rPr>
      <t>mennyiben  'Bejelentette-e a szolgáltatásnyújtás befejezését az NMHH-nak?' kérdésre NEM választ adott, és</t>
    </r>
    <r>
      <rPr>
        <sz val="10"/>
        <color theme="1"/>
        <rFont val="Arial"/>
        <family val="2"/>
        <charset val="238"/>
      </rPr>
      <t xml:space="preserve"> a 'Nyújtott-e helyhez kötött telefon szolgáltatást  2022. november 30-át megelőzően?' és 'Tervezi-e a közeljövőben helyhez kötött telefon szolgáltatás indítását?' kérdésekre egyarán</t>
    </r>
    <r>
      <rPr>
        <sz val="10"/>
        <rFont val="Arial"/>
        <family val="2"/>
        <charset val="238"/>
      </rPr>
      <t>t NEM választ adott, kérjük röviden ismertesse a megjelenő vonatkozó cellában, hogy milyen okból tartja fenn a helyhez kötött telefonszolgáltatás regisztrációját!</t>
    </r>
  </si>
  <si>
    <t>Adja meg ANFT szerinti hívószámmal rendelkező előfizetőiből NOMADIKUS (21-es körzet) hívószámmal (lásd Fogalmak munkalap Nomadikus (helytől független) telefonszolgáltatás meghatározás) rendelkező előfizetőinek számát (db) 2022. november 30-án.</t>
  </si>
  <si>
    <t>Helyhez kötött telefonszolgáltatást nyújtó szolgáltatók számára kötelezően kitöltendő nyilatkozat!</t>
  </si>
  <si>
    <t>Nyilatkozzon arról, milyen módon nyújtja a helyhez kötött telefonszolgáltatást. Helyhez kötött telefonszolgáltatást nyújtó szolgáltatók számára kötelezően kitöltendő nyilatkozat! Kérjük a nyilatkozat minden celláját töltse ki!</t>
  </si>
  <si>
    <t xml:space="preserve"> → amennyiben a kérdésre 'IGEN' választ adott, a megjelenő vonatkozó cellában a végződtetési díj elszámolási módjára vonatkozóan nyilatkozzon, hogy saját nevében maga számlázza-e a hívásvégződtetési díjat (igen)</t>
  </si>
  <si>
    <t xml:space="preserve">Amennyiben úgy nyilatkozott, hogy önálló összekapcsolást valósít meg (közvetlenül kapcsolódik) egy vagy több szolgáltató felé), vagy más szolgáltató(k) valósítja(ák) meg a kapcsolódást a többi szolgáltató felé, itt szükséges nyilatkoznia arról, hogy saját nevében maga számlázza-e a hívásvégződtetési díjat (igen/nem). Amennyiben 'IGEN', adja meg a 2022. november 30-án érvényes végződtetési díjat (Ft/perc) a megjelenő vonatkozó cellá(k)ban </t>
  </si>
  <si>
    <r>
      <rPr>
        <b/>
        <i/>
        <sz val="10"/>
        <color theme="1"/>
        <rFont val="Arial"/>
        <family val="2"/>
        <charset val="238"/>
      </rPr>
      <t xml:space="preserve"> → </t>
    </r>
    <r>
      <rPr>
        <i/>
        <sz val="10"/>
        <color theme="1"/>
        <rFont val="Arial"/>
        <family val="2"/>
        <charset val="238"/>
      </rPr>
      <t>amennyiben a kérdésre 'IGEN' választ adott, kérjük adja meg az üzemeltetést végző szolgáltató adatait a megjelenő táblázatban!</t>
    </r>
  </si>
  <si>
    <r>
      <rPr>
        <b/>
        <i/>
        <sz val="10"/>
        <color theme="1"/>
        <rFont val="Arial"/>
        <family val="2"/>
        <charset val="238"/>
      </rPr>
      <t xml:space="preserve"> →</t>
    </r>
    <r>
      <rPr>
        <i/>
        <sz val="10"/>
        <color theme="1"/>
        <rFont val="Arial"/>
        <family val="2"/>
        <charset val="238"/>
      </rPr>
      <t xml:space="preserve"> amennyiben a kérdésre 'igen' választ adott, kérjük a bejelentésről kapott visszaigazolásának másolatát a beadvány benyújtásakor mellékletként küldje be!</t>
    </r>
  </si>
  <si>
    <t>Kérjük, értelemszerűen töltse ki az üzemeltetést végző vállalkozás név, cím, cégjegyzékszám adatait. Amennyiben az adottnál több sorra volna szüksége, folytassa a kitöltést a 'Szolgáltatói megjegyzések' cellában!</t>
  </si>
  <si>
    <t>Kérjük, amennyiben a kapcsolódást a többi szolgáltató felé más szolgáltató(k) valósítja(ák) meg, értelemszerűen töltse ki a megjelenő táblázatban az összekapcsolást végző vállalkozás(ok) név, cím és cégjegyzékszám adatait. Amennyiben az adottnál több sorra volna szüksége, folytassa a kitöltést a 'Szolgáltatói megjegyzések' cellában!</t>
  </si>
  <si>
    <t>Ha végzett a kitöltéssel, mentse az adatlapot és nyújtsa be a határozatban megadott módon!</t>
  </si>
  <si>
    <t xml:space="preserve">FONTOS! A helyhez kötött telefonszolgáltatás az összekapcsolás és a hívás eljuttatásának technológiai megvalósításától függetlenül magában foglal minden, a helyhez kötött telefonszolgáltatás meghatározásának megfelelő szolgáltatást (lásd Fogalmak munkalap Helyhez kötött telefonszolgáltatás meghatározása). Ennek megfelelően a szolgáltatás egyformán értelmezett abban az esetben, ha az összekapcsolás szabványos interfészen, valamint, ha IP alapú vagy egyéb technológiájú csatlakozáson történik. </t>
  </si>
  <si>
    <t>FONTOS! A kérdőív minden kérdésére a kitöltés napja szerinti állapotnak megfelelően válaszoljon, kivéve, ha ettől eltérő instrukciót tartalmaz a kérdés (2022. november 30-ra kért adat/állapot esetében).</t>
  </si>
  <si>
    <t>Helyhez kötött előfizetői hozzáférési ponton keresztül igénybe vehető internet-hozzáférés szolgáltatás.</t>
  </si>
  <si>
    <t>Helyhez kötött telefonszolgáltatás, hívásvégződtetés forgalmi szolgáltatás adatlap 2023</t>
  </si>
  <si>
    <t>Az adatlapot kitöltő személy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</si>
</sst>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x14ac:knownFonts="1">
    <font>
      <sz val="11"/>
      <color theme="1"/>
      <name val="Calibri"/>
      <family val="2"/>
      <charset val="238"/>
      <scheme val="minor"/>
    </font>
    <font>
      <b/>
      <sz val="16"/>
      <color theme="2"/>
      <name val="Arial"/>
      <family val="2"/>
      <charset val="238"/>
    </font>
    <font>
      <sz val="10"/>
      <name val="Calibri"/>
      <family val="2"/>
      <charset val="238"/>
      <scheme val="minor"/>
    </font>
    <font>
      <b/>
      <sz val="14"/>
      <color indexed="8"/>
      <name val="Arial"/>
      <family val="2"/>
      <charset val="238"/>
    </font>
    <font>
      <b/>
      <sz val="10"/>
      <color theme="1"/>
      <name val="Calibri"/>
      <family val="2"/>
      <charset val="238"/>
      <scheme val="minor"/>
    </font>
    <font>
      <sz val="12"/>
      <color theme="1"/>
      <name val="Calibri"/>
      <family val="2"/>
      <charset val="238"/>
      <scheme val="minor"/>
    </font>
    <font>
      <sz val="12"/>
      <name val="Calibri"/>
      <family val="2"/>
      <charset val="238"/>
      <scheme val="minor"/>
    </font>
    <font>
      <sz val="10"/>
      <name val="Arial CE"/>
      <family val="2"/>
      <charset val="238"/>
    </font>
    <font>
      <b/>
      <sz val="10"/>
      <name val="Arial"/>
      <family val="2"/>
      <charset val="238"/>
    </font>
    <font>
      <sz val="10"/>
      <name val="Arial"/>
      <family val="2"/>
      <charset val="238"/>
    </font>
    <font>
      <b/>
      <sz val="8"/>
      <name val="Arial"/>
      <family val="2"/>
      <charset val="238"/>
    </font>
    <font>
      <b/>
      <sz val="12"/>
      <color rgb="FFFF0000"/>
      <name val="Arial CE"/>
      <charset val="238"/>
    </font>
    <font>
      <u/>
      <sz val="10"/>
      <color theme="10"/>
      <name val="Arial"/>
      <family val="2"/>
      <charset val="238"/>
    </font>
    <font>
      <u/>
      <sz val="10"/>
      <color indexed="12"/>
      <name val="Arial"/>
      <family val="2"/>
      <charset val="238"/>
    </font>
    <font>
      <sz val="8"/>
      <color indexed="18"/>
      <name val="Arial"/>
      <family val="2"/>
    </font>
    <font>
      <sz val="14"/>
      <color indexed="18"/>
      <name val="Arial"/>
      <family val="2"/>
    </font>
    <font>
      <sz val="14"/>
      <name val="Calibri"/>
      <family val="2"/>
      <charset val="238"/>
      <scheme val="minor"/>
    </font>
    <font>
      <sz val="14"/>
      <color theme="1"/>
      <name val="Calibri"/>
      <family val="2"/>
      <charset val="238"/>
      <scheme val="minor"/>
    </font>
    <font>
      <b/>
      <sz val="10"/>
      <color theme="1"/>
      <name val="Arial"/>
      <family val="2"/>
      <charset val="238"/>
    </font>
    <font>
      <b/>
      <sz val="14"/>
      <color theme="0"/>
      <name val="Arial"/>
      <family val="2"/>
      <charset val="238"/>
    </font>
    <font>
      <b/>
      <sz val="16"/>
      <color rgb="FFFF0000"/>
      <name val="Calibri"/>
      <family val="2"/>
      <charset val="238"/>
      <scheme val="minor"/>
    </font>
    <font>
      <b/>
      <sz val="11"/>
      <color rgb="FFFF0000"/>
      <name val="Arial"/>
      <family val="2"/>
      <charset val="238"/>
    </font>
    <font>
      <b/>
      <sz val="11"/>
      <color indexed="8"/>
      <name val="Arial"/>
      <family val="2"/>
      <charset val="238"/>
    </font>
    <font>
      <b/>
      <sz val="10"/>
      <color rgb="FFFF0000"/>
      <name val="Arial"/>
      <family val="2"/>
      <charset val="238"/>
    </font>
    <font>
      <b/>
      <sz val="12"/>
      <color indexed="8"/>
      <name val="Arial"/>
      <family val="2"/>
      <charset val="238"/>
    </font>
    <font>
      <b/>
      <sz val="12"/>
      <color theme="0"/>
      <name val="Arial"/>
      <family val="2"/>
      <charset val="238"/>
    </font>
    <font>
      <b/>
      <sz val="10"/>
      <color indexed="8"/>
      <name val="Arial"/>
      <family val="2"/>
      <charset val="238"/>
    </font>
    <font>
      <sz val="10"/>
      <color rgb="FFFF0000"/>
      <name val="Arial"/>
      <family val="2"/>
      <charset val="238"/>
    </font>
    <font>
      <b/>
      <sz val="9"/>
      <color rgb="FFFFC000"/>
      <name val="Arial"/>
      <family val="2"/>
      <charset val="238"/>
    </font>
    <font>
      <b/>
      <sz val="10"/>
      <color rgb="FFFFC000"/>
      <name val="Arial"/>
      <family val="2"/>
      <charset val="238"/>
    </font>
    <font>
      <b/>
      <sz val="8"/>
      <color indexed="8"/>
      <name val="Arial"/>
      <family val="2"/>
      <charset val="238"/>
    </font>
    <font>
      <sz val="10"/>
      <color theme="1"/>
      <name val="Arial"/>
      <family val="2"/>
      <charset val="238"/>
    </font>
    <font>
      <b/>
      <sz val="11"/>
      <color theme="0"/>
      <name val="Arial"/>
      <family val="2"/>
      <charset val="238"/>
    </font>
    <font>
      <sz val="11"/>
      <color theme="1"/>
      <name val="Arial"/>
      <family val="2"/>
      <charset val="238"/>
    </font>
    <font>
      <sz val="8"/>
      <color theme="2"/>
      <name val="Arial"/>
      <family val="2"/>
      <charset val="238"/>
    </font>
    <font>
      <b/>
      <sz val="11"/>
      <color rgb="FF7030A0"/>
      <name val="Arial"/>
      <family val="2"/>
      <charset val="238"/>
    </font>
    <font>
      <b/>
      <sz val="9"/>
      <color rgb="FFFF0000"/>
      <name val="Arial"/>
      <family val="2"/>
      <charset val="238"/>
    </font>
    <font>
      <b/>
      <sz val="12"/>
      <name val="Arial"/>
      <family val="2"/>
      <charset val="238"/>
    </font>
    <font>
      <b/>
      <sz val="9"/>
      <color theme="0"/>
      <name val="Arial"/>
      <family val="2"/>
      <charset val="238"/>
    </font>
    <font>
      <b/>
      <u/>
      <sz val="10"/>
      <color theme="1"/>
      <name val="Arial"/>
      <family val="2"/>
      <charset val="238"/>
    </font>
    <font>
      <u/>
      <sz val="10"/>
      <color theme="1"/>
      <name val="Arial"/>
      <family val="2"/>
      <charset val="238"/>
    </font>
    <font>
      <b/>
      <sz val="10"/>
      <color rgb="FF000000"/>
      <name val="Arial"/>
      <family val="2"/>
      <charset val="238"/>
    </font>
    <font>
      <b/>
      <sz val="12"/>
      <color theme="0"/>
      <name val="Arial CE"/>
      <charset val="238"/>
    </font>
    <font>
      <b/>
      <sz val="16"/>
      <color theme="0"/>
      <name val="Arial"/>
      <family val="2"/>
      <charset val="238"/>
    </font>
    <font>
      <sz val="12"/>
      <color theme="1"/>
      <name val="Arial"/>
      <family val="2"/>
      <charset val="238"/>
    </font>
    <font>
      <sz val="12"/>
      <color theme="0"/>
      <name val="Calibri"/>
      <family val="2"/>
      <charset val="238"/>
      <scheme val="minor"/>
    </font>
    <font>
      <b/>
      <sz val="11"/>
      <color theme="1"/>
      <name val="Arial"/>
      <family val="2"/>
      <charset val="238"/>
    </font>
    <font>
      <b/>
      <sz val="12"/>
      <color rgb="FFFF0000"/>
      <name val="Arial"/>
      <family val="2"/>
      <charset val="238"/>
    </font>
    <font>
      <b/>
      <u/>
      <sz val="16"/>
      <color theme="0"/>
      <name val="Arial"/>
      <family val="2"/>
      <charset val="238"/>
    </font>
    <font>
      <b/>
      <sz val="16"/>
      <color rgb="FFFF0000"/>
      <name val="Arial"/>
      <family val="2"/>
      <charset val="238"/>
    </font>
    <font>
      <b/>
      <sz val="12"/>
      <color theme="1"/>
      <name val="Arial"/>
      <family val="2"/>
      <charset val="238"/>
    </font>
    <font>
      <sz val="12"/>
      <color theme="0"/>
      <name val="Arial"/>
      <family val="2"/>
      <charset val="238"/>
    </font>
    <font>
      <sz val="12"/>
      <name val="Arial"/>
      <family val="2"/>
      <charset val="238"/>
    </font>
    <font>
      <sz val="14"/>
      <color theme="1"/>
      <name val="Arial"/>
      <family val="2"/>
      <charset val="238"/>
    </font>
    <font>
      <sz val="12"/>
      <color indexed="8"/>
      <name val="Arial"/>
      <family val="2"/>
      <charset val="238"/>
    </font>
    <font>
      <b/>
      <sz val="12"/>
      <color theme="5"/>
      <name val="Arial"/>
      <family val="2"/>
      <charset val="238"/>
    </font>
    <font>
      <sz val="12"/>
      <color theme="5"/>
      <name val="Calibri"/>
      <family val="2"/>
      <charset val="238"/>
      <scheme val="minor"/>
    </font>
    <font>
      <b/>
      <sz val="10"/>
      <color theme="7" tint="-0.499984740745262"/>
      <name val="Arial"/>
      <family val="2"/>
      <charset val="238"/>
    </font>
    <font>
      <b/>
      <sz val="12"/>
      <color theme="7" tint="-0.499984740745262"/>
      <name val="Arial"/>
      <family val="2"/>
      <charset val="238"/>
    </font>
    <font>
      <b/>
      <sz val="12"/>
      <color theme="0"/>
      <name val="Calibri"/>
      <family val="2"/>
      <charset val="238"/>
      <scheme val="minor"/>
    </font>
    <font>
      <i/>
      <sz val="10"/>
      <color theme="1"/>
      <name val="Arial"/>
      <family val="2"/>
      <charset val="238"/>
    </font>
    <font>
      <b/>
      <i/>
      <sz val="10"/>
      <color theme="1"/>
      <name val="Arial"/>
      <family val="2"/>
      <charset val="238"/>
    </font>
    <font>
      <i/>
      <sz val="10"/>
      <name val="Arial"/>
      <family val="2"/>
      <charset val="238"/>
    </font>
  </fonts>
  <fills count="13">
    <fill>
      <patternFill patternType="none"/>
    </fill>
    <fill>
      <patternFill patternType="gray125"/>
    </fill>
    <fill>
      <patternFill patternType="solid">
        <fgColor theme="1"/>
        <bgColor indexed="22"/>
      </patternFill>
    </fill>
    <fill>
      <patternFill patternType="solid">
        <fgColor indexed="9"/>
        <bgColor indexed="26"/>
      </patternFill>
    </fill>
    <fill>
      <patternFill patternType="solid">
        <fgColor theme="0" tint="-0.499984740745262"/>
        <bgColor indexed="22"/>
      </patternFill>
    </fill>
    <fill>
      <patternFill patternType="solid">
        <fgColor theme="0"/>
        <bgColor indexed="64"/>
      </patternFill>
    </fill>
    <fill>
      <patternFill patternType="solid">
        <fgColor theme="1"/>
        <bgColor indexed="26"/>
      </patternFill>
    </fill>
    <fill>
      <patternFill patternType="solid">
        <fgColor theme="0"/>
        <bgColor indexed="22"/>
      </patternFill>
    </fill>
    <fill>
      <patternFill patternType="solid">
        <fgColor theme="1"/>
        <bgColor indexed="64"/>
      </patternFill>
    </fill>
    <fill>
      <patternFill patternType="solid">
        <fgColor theme="0"/>
        <bgColor indexed="26"/>
      </patternFill>
    </fill>
    <fill>
      <patternFill patternType="solid">
        <fgColor theme="0" tint="-0.499984740745262"/>
        <bgColor indexed="26"/>
      </patternFill>
    </fill>
    <fill>
      <patternFill patternType="solid">
        <fgColor theme="0" tint="-0.499984740745262"/>
        <bgColor indexed="64"/>
      </patternFill>
    </fill>
    <fill>
      <patternFill patternType="solid">
        <fgColor theme="0" tint="-0.14999847407452621"/>
        <bgColor indexed="64"/>
      </patternFill>
    </fill>
  </fills>
  <borders count="52">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top style="medium">
        <color indexed="8"/>
      </top>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8"/>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auto="1"/>
      </left>
      <right style="thin">
        <color auto="1"/>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auto="1"/>
      </bottom>
      <diagonal/>
    </border>
    <border>
      <left/>
      <right style="thin">
        <color auto="1"/>
      </right>
      <top style="thin">
        <color indexed="64"/>
      </top>
      <bottom style="thin">
        <color auto="1"/>
      </bottom>
      <diagonal/>
    </border>
    <border>
      <left style="medium">
        <color indexed="64"/>
      </left>
      <right/>
      <top style="medium">
        <color indexed="8"/>
      </top>
      <bottom style="medium">
        <color indexed="64"/>
      </bottom>
      <diagonal/>
    </border>
    <border>
      <left/>
      <right style="medium">
        <color indexed="64"/>
      </right>
      <top style="medium">
        <color indexed="8"/>
      </top>
      <bottom style="medium">
        <color indexed="64"/>
      </bottom>
      <diagonal/>
    </border>
    <border>
      <left/>
      <right/>
      <top/>
      <bottom style="medium">
        <color indexed="8"/>
      </bottom>
      <diagonal/>
    </border>
    <border>
      <left style="thin">
        <color theme="0"/>
      </left>
      <right style="medium">
        <color indexed="64"/>
      </right>
      <top style="medium">
        <color indexed="64"/>
      </top>
      <bottom style="medium">
        <color indexed="64"/>
      </bottom>
      <diagonal/>
    </border>
  </borders>
  <cellStyleXfs count="4">
    <xf numFmtId="0" fontId="0" fillId="0" borderId="0"/>
    <xf numFmtId="0" fontId="7" fillId="0" borderId="0"/>
    <xf numFmtId="0" fontId="9" fillId="0" borderId="0" applyBorder="0"/>
    <xf numFmtId="0" fontId="12" fillId="0" borderId="0" applyNumberFormat="0" applyFill="0" applyBorder="0" applyAlignment="0" applyProtection="0">
      <alignment vertical="top"/>
      <protection locked="0"/>
    </xf>
  </cellStyleXfs>
  <cellXfs count="244">
    <xf numFmtId="0" fontId="0" fillId="0" borderId="0" xfId="0"/>
    <xf numFmtId="0" fontId="7" fillId="0" borderId="0" xfId="1" applyFont="1" applyBorder="1" applyAlignment="1" applyProtection="1">
      <alignment vertical="center"/>
      <protection hidden="1"/>
    </xf>
    <xf numFmtId="0" fontId="8" fillId="5" borderId="11" xfId="1" applyFont="1" applyFill="1" applyBorder="1" applyAlignment="1" applyProtection="1">
      <alignment horizontal="center" vertical="center"/>
      <protection locked="0"/>
    </xf>
    <xf numFmtId="0" fontId="0" fillId="0" borderId="0" xfId="0" applyProtection="1">
      <protection hidden="1"/>
    </xf>
    <xf numFmtId="0" fontId="8" fillId="7" borderId="0" xfId="1" applyFont="1" applyFill="1" applyBorder="1" applyAlignment="1" applyProtection="1">
      <alignment horizontal="center" vertical="center" wrapText="1"/>
      <protection hidden="1"/>
    </xf>
    <xf numFmtId="0" fontId="24" fillId="3" borderId="0" xfId="0" applyFont="1" applyFill="1" applyBorder="1" applyAlignment="1" applyProtection="1">
      <alignment vertical="center"/>
      <protection hidden="1"/>
    </xf>
    <xf numFmtId="0" fontId="22" fillId="3" borderId="0" xfId="0" applyFont="1" applyFill="1" applyBorder="1" applyAlignment="1" applyProtection="1">
      <alignment vertical="center"/>
      <protection hidden="1"/>
    </xf>
    <xf numFmtId="0" fontId="25" fillId="0" borderId="16" xfId="0" applyFont="1" applyFill="1" applyBorder="1" applyAlignment="1" applyProtection="1">
      <alignment horizontal="center" vertical="center"/>
      <protection hidden="1"/>
    </xf>
    <xf numFmtId="0" fontId="25" fillId="0" borderId="0" xfId="0" applyFont="1" applyFill="1" applyBorder="1" applyAlignment="1" applyProtection="1">
      <alignment horizontal="center" vertical="center"/>
      <protection hidden="1"/>
    </xf>
    <xf numFmtId="0" fontId="8" fillId="0" borderId="0" xfId="0" applyFont="1" applyFill="1" applyBorder="1" applyAlignment="1" applyProtection="1">
      <alignment horizontal="center" vertical="center"/>
      <protection hidden="1"/>
    </xf>
    <xf numFmtId="0" fontId="8" fillId="0" borderId="16" xfId="0" applyFont="1" applyFill="1" applyBorder="1" applyAlignment="1" applyProtection="1">
      <alignment vertical="center"/>
      <protection hidden="1"/>
    </xf>
    <xf numFmtId="0" fontId="23" fillId="0" borderId="0" xfId="0" applyFont="1" applyFill="1" applyBorder="1" applyAlignment="1" applyProtection="1">
      <alignment horizontal="center" vertical="center"/>
      <protection hidden="1"/>
    </xf>
    <xf numFmtId="0" fontId="8" fillId="0" borderId="8" xfId="0" applyFont="1" applyFill="1" applyBorder="1" applyAlignment="1" applyProtection="1">
      <alignment vertical="top"/>
      <protection locked="0"/>
    </xf>
    <xf numFmtId="0" fontId="29" fillId="0" borderId="0"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top"/>
      <protection hidden="1"/>
    </xf>
    <xf numFmtId="0" fontId="10" fillId="0" borderId="0" xfId="0" applyFont="1" applyFill="1" applyBorder="1" applyAlignment="1" applyProtection="1">
      <alignment vertical="center"/>
      <protection hidden="1"/>
    </xf>
    <xf numFmtId="0" fontId="23" fillId="0" borderId="0" xfId="0" applyFont="1" applyFill="1" applyBorder="1" applyAlignment="1" applyProtection="1">
      <alignment horizontal="center" vertical="center" wrapText="1"/>
      <protection hidden="1"/>
    </xf>
    <xf numFmtId="0" fontId="10" fillId="0" borderId="0" xfId="0" applyFont="1" applyFill="1" applyBorder="1" applyAlignment="1" applyProtection="1">
      <alignment vertical="center" wrapText="1"/>
      <protection hidden="1"/>
    </xf>
    <xf numFmtId="0" fontId="10" fillId="0" borderId="0" xfId="0" applyFont="1" applyFill="1" applyBorder="1" applyAlignment="1" applyProtection="1">
      <alignment horizontal="center" vertical="center" wrapText="1"/>
      <protection hidden="1"/>
    </xf>
    <xf numFmtId="49" fontId="25" fillId="0" borderId="16" xfId="0" applyNumberFormat="1" applyFont="1" applyFill="1" applyBorder="1" applyAlignment="1" applyProtection="1">
      <alignment horizontal="center" vertical="center" wrapText="1"/>
      <protection hidden="1"/>
    </xf>
    <xf numFmtId="0" fontId="21" fillId="3" borderId="0" xfId="0" applyFont="1" applyFill="1" applyBorder="1" applyAlignment="1" applyProtection="1">
      <alignment vertical="center"/>
      <protection hidden="1"/>
    </xf>
    <xf numFmtId="0" fontId="3" fillId="3" borderId="0" xfId="0" applyFont="1" applyFill="1" applyBorder="1" applyAlignment="1" applyProtection="1">
      <alignment vertical="center"/>
      <protection hidden="1"/>
    </xf>
    <xf numFmtId="0" fontId="34" fillId="3" borderId="0" xfId="0" applyFont="1" applyFill="1" applyBorder="1" applyAlignment="1" applyProtection="1">
      <alignment vertical="center"/>
      <protection hidden="1"/>
    </xf>
    <xf numFmtId="0" fontId="35" fillId="9" borderId="0" xfId="0" applyFont="1" applyFill="1" applyBorder="1" applyAlignment="1" applyProtection="1">
      <alignment horizontal="left"/>
      <protection hidden="1"/>
    </xf>
    <xf numFmtId="0" fontId="21" fillId="0" borderId="0" xfId="0" applyFont="1" applyAlignment="1" applyProtection="1">
      <alignment horizontal="left" vertical="center"/>
      <protection hidden="1"/>
    </xf>
    <xf numFmtId="0" fontId="30" fillId="3" borderId="0" xfId="0" applyFont="1" applyFill="1" applyBorder="1" applyAlignment="1" applyProtection="1">
      <alignment horizontal="center" vertical="center"/>
      <protection hidden="1"/>
    </xf>
    <xf numFmtId="0" fontId="32" fillId="4" borderId="27" xfId="0" applyFont="1" applyFill="1" applyBorder="1" applyAlignment="1" applyProtection="1">
      <alignment horizontal="center" vertical="center" wrapText="1"/>
      <protection hidden="1"/>
    </xf>
    <xf numFmtId="0" fontId="32" fillId="4" borderId="28" xfId="0" applyFont="1" applyFill="1" applyBorder="1" applyAlignment="1" applyProtection="1">
      <alignment horizontal="center" vertical="center"/>
      <protection hidden="1"/>
    </xf>
    <xf numFmtId="0" fontId="32" fillId="4" borderId="36" xfId="0" applyFont="1" applyFill="1" applyBorder="1" applyAlignment="1" applyProtection="1">
      <alignment horizontal="center" vertical="center"/>
      <protection hidden="1"/>
    </xf>
    <xf numFmtId="0" fontId="31" fillId="5" borderId="27" xfId="0" applyFont="1" applyFill="1" applyBorder="1" applyProtection="1">
      <protection locked="0"/>
    </xf>
    <xf numFmtId="0" fontId="23" fillId="0" borderId="0" xfId="0" applyFont="1" applyBorder="1" applyAlignment="1" applyProtection="1">
      <alignment horizontal="center" vertical="center" wrapText="1"/>
      <protection hidden="1"/>
    </xf>
    <xf numFmtId="0" fontId="31" fillId="0" borderId="0" xfId="0" applyFont="1" applyProtection="1">
      <protection hidden="1"/>
    </xf>
    <xf numFmtId="49" fontId="25" fillId="2" borderId="43" xfId="0" applyNumberFormat="1" applyFont="1" applyFill="1" applyBorder="1" applyAlignment="1" applyProtection="1">
      <alignment horizontal="center" vertical="center" wrapText="1"/>
      <protection hidden="1"/>
    </xf>
    <xf numFmtId="49" fontId="25" fillId="4" borderId="35" xfId="0" applyNumberFormat="1" applyFont="1" applyFill="1" applyBorder="1" applyAlignment="1" applyProtection="1">
      <alignment horizontal="center" vertical="center" wrapText="1"/>
      <protection hidden="1"/>
    </xf>
    <xf numFmtId="0" fontId="32" fillId="11" borderId="27" xfId="0" quotePrefix="1" applyFont="1" applyFill="1" applyBorder="1" applyAlignment="1" applyProtection="1">
      <alignment horizontal="center" vertical="center" wrapText="1"/>
      <protection hidden="1"/>
    </xf>
    <xf numFmtId="0" fontId="31" fillId="5" borderId="28" xfId="0" applyFont="1" applyFill="1" applyBorder="1" applyAlignment="1" applyProtection="1">
      <alignment horizontal="center" vertical="center" wrapText="1"/>
      <protection locked="0"/>
    </xf>
    <xf numFmtId="2" fontId="8" fillId="5" borderId="36" xfId="0" applyNumberFormat="1" applyFont="1" applyFill="1" applyBorder="1" applyAlignment="1" applyProtection="1">
      <alignment horizontal="center" vertical="center"/>
      <protection locked="0"/>
    </xf>
    <xf numFmtId="0" fontId="37" fillId="0" borderId="0" xfId="0" applyFont="1" applyBorder="1" applyAlignment="1" applyProtection="1">
      <alignment horizontal="left" vertical="top" wrapText="1"/>
      <protection hidden="1"/>
    </xf>
    <xf numFmtId="0" fontId="8" fillId="0" borderId="0" xfId="0" applyFont="1" applyFill="1" applyBorder="1" applyAlignment="1" applyProtection="1">
      <alignment horizontal="center" vertical="center" wrapText="1"/>
      <protection hidden="1"/>
    </xf>
    <xf numFmtId="0" fontId="25" fillId="4" borderId="27" xfId="0" applyFont="1" applyFill="1" applyBorder="1" applyAlignment="1" applyProtection="1">
      <alignment horizontal="center" vertical="center"/>
      <protection hidden="1"/>
    </xf>
    <xf numFmtId="0" fontId="25" fillId="4" borderId="28" xfId="0" applyFont="1" applyFill="1" applyBorder="1" applyAlignment="1" applyProtection="1">
      <alignment horizontal="center" vertical="center"/>
      <protection hidden="1"/>
    </xf>
    <xf numFmtId="0" fontId="25" fillId="4" borderId="36" xfId="0" applyFont="1" applyFill="1" applyBorder="1" applyAlignment="1" applyProtection="1">
      <alignment horizontal="center" vertical="center"/>
      <protection hidden="1"/>
    </xf>
    <xf numFmtId="0" fontId="33" fillId="5" borderId="27" xfId="0" applyFont="1" applyFill="1" applyBorder="1" applyProtection="1">
      <protection locked="0"/>
    </xf>
    <xf numFmtId="0" fontId="33" fillId="5" borderId="29" xfId="0" applyFont="1" applyFill="1" applyBorder="1" applyProtection="1">
      <protection locked="0"/>
    </xf>
    <xf numFmtId="0" fontId="9" fillId="0" borderId="0" xfId="0" applyFont="1" applyBorder="1" applyProtection="1">
      <protection hidden="1"/>
    </xf>
    <xf numFmtId="0" fontId="37" fillId="0" borderId="0" xfId="0" applyFont="1" applyBorder="1" applyProtection="1">
      <protection hidden="1"/>
    </xf>
    <xf numFmtId="0" fontId="0" fillId="0" borderId="0" xfId="0" applyBorder="1" applyProtection="1">
      <protection hidden="1"/>
    </xf>
    <xf numFmtId="0" fontId="4" fillId="0" borderId="0" xfId="0" applyFont="1" applyBorder="1" applyAlignment="1" applyProtection="1">
      <alignment horizontal="center" vertical="center"/>
      <protection hidden="1"/>
    </xf>
    <xf numFmtId="0" fontId="31" fillId="0" borderId="0" xfId="0" applyFont="1"/>
    <xf numFmtId="0" fontId="31" fillId="0" borderId="0" xfId="0" applyFont="1" applyAlignment="1">
      <alignment wrapText="1"/>
    </xf>
    <xf numFmtId="0" fontId="39" fillId="0" borderId="0" xfId="0" applyFont="1"/>
    <xf numFmtId="0" fontId="0" fillId="0" borderId="0" xfId="0" applyAlignment="1">
      <alignment wrapText="1"/>
    </xf>
    <xf numFmtId="0" fontId="38" fillId="9" borderId="0" xfId="0" applyFont="1" applyFill="1" applyBorder="1" applyAlignment="1" applyProtection="1">
      <alignment horizontal="center" vertical="center" wrapText="1"/>
      <protection hidden="1"/>
    </xf>
    <xf numFmtId="0" fontId="37" fillId="5" borderId="8" xfId="1" applyFont="1" applyFill="1" applyBorder="1" applyAlignment="1" applyProtection="1">
      <alignment horizontal="center" vertical="center"/>
      <protection locked="0"/>
    </xf>
    <xf numFmtId="0" fontId="37" fillId="5" borderId="8" xfId="2" applyFont="1" applyFill="1" applyBorder="1" applyAlignment="1" applyProtection="1">
      <alignment horizontal="center" vertical="center" wrapText="1"/>
      <protection locked="0"/>
    </xf>
    <xf numFmtId="0" fontId="25" fillId="6" borderId="14" xfId="0" applyFont="1" applyFill="1" applyBorder="1" applyAlignment="1" applyProtection="1">
      <alignment horizontal="center" vertical="center"/>
      <protection hidden="1"/>
    </xf>
    <xf numFmtId="0" fontId="25" fillId="8" borderId="19" xfId="0" applyFont="1" applyFill="1" applyBorder="1" applyAlignment="1" applyProtection="1">
      <alignment horizontal="center" vertical="center" wrapText="1"/>
      <protection hidden="1"/>
    </xf>
    <xf numFmtId="0" fontId="25" fillId="4" borderId="17" xfId="0" applyFont="1" applyFill="1" applyBorder="1" applyAlignment="1" applyProtection="1">
      <alignment horizontal="center" vertical="center" wrapText="1"/>
      <protection hidden="1"/>
    </xf>
    <xf numFmtId="0" fontId="25" fillId="4" borderId="18" xfId="0" applyFont="1" applyFill="1" applyBorder="1" applyAlignment="1" applyProtection="1">
      <alignment horizontal="center" vertical="center" wrapText="1"/>
      <protection hidden="1"/>
    </xf>
    <xf numFmtId="0" fontId="25" fillId="6" borderId="17" xfId="0" applyFont="1" applyFill="1" applyBorder="1" applyAlignment="1" applyProtection="1">
      <alignment horizontal="center"/>
      <protection hidden="1"/>
    </xf>
    <xf numFmtId="0" fontId="29" fillId="9" borderId="0" xfId="0" applyFont="1" applyFill="1" applyBorder="1" applyAlignment="1" applyProtection="1">
      <alignment horizontal="left" vertical="center" wrapText="1"/>
      <protection hidden="1"/>
    </xf>
    <xf numFmtId="0" fontId="47" fillId="3" borderId="0" xfId="0" applyFont="1" applyFill="1" applyBorder="1" applyAlignment="1" applyProtection="1">
      <alignment horizontal="right" vertical="center"/>
      <protection hidden="1"/>
    </xf>
    <xf numFmtId="0" fontId="9" fillId="0" borderId="0" xfId="1" applyFont="1" applyBorder="1" applyAlignment="1" applyProtection="1">
      <alignment vertical="center"/>
      <protection hidden="1"/>
    </xf>
    <xf numFmtId="0" fontId="9" fillId="0" borderId="0" xfId="0" applyFont="1" applyProtection="1">
      <protection hidden="1"/>
    </xf>
    <xf numFmtId="0" fontId="47" fillId="0" borderId="0" xfId="0" applyFont="1" applyFill="1" applyBorder="1" applyAlignment="1" applyProtection="1">
      <alignment horizontal="center" vertical="center"/>
      <protection hidden="1"/>
    </xf>
    <xf numFmtId="0" fontId="25" fillId="10" borderId="20" xfId="0" applyFont="1" applyFill="1" applyBorder="1" applyAlignment="1" applyProtection="1">
      <alignment horizontal="center" vertical="center" wrapText="1"/>
      <protection hidden="1"/>
    </xf>
    <xf numFmtId="0" fontId="25" fillId="10" borderId="21" xfId="0" applyFont="1" applyFill="1" applyBorder="1" applyAlignment="1" applyProtection="1">
      <alignment horizontal="center" vertical="center" wrapText="1"/>
      <protection hidden="1"/>
    </xf>
    <xf numFmtId="49" fontId="25" fillId="4" borderId="39" xfId="0" applyNumberFormat="1" applyFont="1" applyFill="1" applyBorder="1" applyAlignment="1" applyProtection="1">
      <alignment horizontal="center" vertical="center" wrapText="1"/>
      <protection hidden="1"/>
    </xf>
    <xf numFmtId="0" fontId="25" fillId="4" borderId="39" xfId="0" applyFont="1" applyFill="1" applyBorder="1" applyAlignment="1" applyProtection="1">
      <alignment horizontal="center" vertical="center"/>
      <protection hidden="1"/>
    </xf>
    <xf numFmtId="0" fontId="25" fillId="4" borderId="40" xfId="0" applyFont="1" applyFill="1" applyBorder="1" applyAlignment="1" applyProtection="1">
      <alignment horizontal="center" vertical="center"/>
      <protection hidden="1"/>
    </xf>
    <xf numFmtId="0" fontId="25" fillId="4" borderId="41" xfId="0" applyFont="1" applyFill="1" applyBorder="1" applyAlignment="1" applyProtection="1">
      <alignment horizontal="center" vertical="center"/>
      <protection hidden="1"/>
    </xf>
    <xf numFmtId="0" fontId="23" fillId="9" borderId="0" xfId="0" applyFont="1" applyFill="1" applyBorder="1" applyAlignment="1" applyProtection="1">
      <alignment horizontal="center" vertical="center" wrapText="1"/>
      <protection hidden="1"/>
    </xf>
    <xf numFmtId="0" fontId="29" fillId="9" borderId="0" xfId="0" applyFont="1" applyFill="1" applyBorder="1" applyAlignment="1" applyProtection="1">
      <alignment horizontal="center" vertical="center" wrapText="1"/>
      <protection hidden="1"/>
    </xf>
    <xf numFmtId="0" fontId="25" fillId="11" borderId="27" xfId="0" quotePrefix="1" applyFont="1" applyFill="1" applyBorder="1" applyAlignment="1" applyProtection="1">
      <alignment horizontal="center" vertical="center" wrapText="1"/>
      <protection hidden="1"/>
    </xf>
    <xf numFmtId="0" fontId="44" fillId="5" borderId="28" xfId="0" applyFont="1" applyFill="1" applyBorder="1" applyAlignment="1" applyProtection="1">
      <alignment horizontal="center" vertical="center" wrapText="1"/>
      <protection locked="0"/>
    </xf>
    <xf numFmtId="0" fontId="25" fillId="11" borderId="29" xfId="0" quotePrefix="1" applyFont="1" applyFill="1" applyBorder="1" applyAlignment="1" applyProtection="1">
      <alignment horizontal="center" vertical="center" wrapText="1"/>
      <protection hidden="1"/>
    </xf>
    <xf numFmtId="0" fontId="44" fillId="5" borderId="30" xfId="0" applyFont="1" applyFill="1" applyBorder="1" applyAlignment="1" applyProtection="1">
      <alignment horizontal="center" vertical="center" wrapText="1"/>
      <protection locked="0"/>
    </xf>
    <xf numFmtId="0" fontId="44" fillId="0" borderId="8" xfId="0" applyFont="1" applyFill="1" applyBorder="1" applyAlignment="1" applyProtection="1">
      <alignment horizontal="center" vertical="center" wrapText="1"/>
      <protection locked="0"/>
    </xf>
    <xf numFmtId="0" fontId="44" fillId="0" borderId="44" xfId="0" applyFont="1" applyFill="1" applyBorder="1" applyAlignment="1" applyProtection="1">
      <alignment horizontal="center" vertical="center" wrapText="1"/>
      <protection locked="0"/>
    </xf>
    <xf numFmtId="0" fontId="52" fillId="5" borderId="8" xfId="0" applyFont="1" applyFill="1" applyBorder="1" applyAlignment="1" applyProtection="1">
      <alignment horizontal="center" vertical="center" wrapText="1"/>
      <protection locked="0"/>
    </xf>
    <xf numFmtId="14" fontId="37" fillId="0" borderId="8" xfId="0" applyNumberFormat="1" applyFont="1" applyFill="1" applyBorder="1" applyAlignment="1" applyProtection="1">
      <alignment vertical="center"/>
      <protection locked="0"/>
    </xf>
    <xf numFmtId="0" fontId="52" fillId="0" borderId="8" xfId="0" applyFont="1" applyFill="1" applyBorder="1" applyAlignment="1" applyProtection="1">
      <alignment horizontal="center" vertical="center" wrapText="1"/>
      <protection locked="0"/>
    </xf>
    <xf numFmtId="49" fontId="25" fillId="4" borderId="24" xfId="0" applyNumberFormat="1" applyFont="1" applyFill="1" applyBorder="1" applyAlignment="1" applyProtection="1">
      <alignment horizontal="center" vertical="center" wrapText="1"/>
      <protection hidden="1"/>
    </xf>
    <xf numFmtId="49" fontId="25" fillId="4" borderId="29" xfId="0" applyNumberFormat="1" applyFont="1" applyFill="1" applyBorder="1" applyAlignment="1" applyProtection="1">
      <alignment horizontal="center" vertical="center" wrapText="1"/>
      <protection hidden="1"/>
    </xf>
    <xf numFmtId="0" fontId="54" fillId="9" borderId="8" xfId="0" applyFont="1" applyFill="1" applyBorder="1" applyAlignment="1" applyProtection="1">
      <alignment horizontal="center" vertical="center"/>
      <protection locked="0"/>
    </xf>
    <xf numFmtId="0" fontId="55" fillId="9" borderId="0" xfId="0" applyFont="1" applyFill="1" applyBorder="1" applyAlignment="1" applyProtection="1">
      <alignment horizontal="left" vertical="center" wrapText="1"/>
      <protection hidden="1"/>
    </xf>
    <xf numFmtId="0" fontId="25" fillId="8" borderId="23" xfId="0" quotePrefix="1" applyFont="1" applyFill="1" applyBorder="1" applyAlignment="1" applyProtection="1">
      <alignment horizontal="center" vertical="center" wrapText="1"/>
      <protection hidden="1"/>
    </xf>
    <xf numFmtId="0" fontId="25" fillId="8" borderId="36" xfId="0" quotePrefix="1" applyFont="1" applyFill="1" applyBorder="1" applyAlignment="1" applyProtection="1">
      <alignment horizontal="center" vertical="center" wrapText="1"/>
      <protection hidden="1"/>
    </xf>
    <xf numFmtId="0" fontId="47" fillId="9" borderId="0" xfId="0" applyFont="1" applyFill="1" applyBorder="1" applyAlignment="1" applyProtection="1">
      <alignment horizontal="center" vertical="center" wrapText="1"/>
      <protection hidden="1"/>
    </xf>
    <xf numFmtId="0" fontId="50" fillId="0" borderId="36" xfId="0" applyFont="1" applyFill="1" applyBorder="1" applyAlignment="1" applyProtection="1">
      <alignment horizontal="center" vertical="center" wrapText="1"/>
      <protection locked="0"/>
    </xf>
    <xf numFmtId="0" fontId="50" fillId="0" borderId="35" xfId="0" applyFont="1" applyFill="1" applyBorder="1" applyAlignment="1" applyProtection="1">
      <alignment horizontal="center" vertical="center" wrapText="1"/>
      <protection locked="0"/>
    </xf>
    <xf numFmtId="0" fontId="50" fillId="0" borderId="42" xfId="0" applyFont="1" applyFill="1" applyBorder="1" applyAlignment="1" applyProtection="1">
      <alignment horizontal="center" vertical="center" wrapText="1"/>
      <protection locked="0"/>
    </xf>
    <xf numFmtId="0" fontId="9" fillId="0" borderId="28" xfId="0" applyFont="1" applyBorder="1" applyAlignment="1" applyProtection="1">
      <protection locked="0"/>
    </xf>
    <xf numFmtId="0" fontId="57" fillId="0" borderId="0" xfId="0" applyFont="1" applyFill="1" applyBorder="1" applyAlignment="1" applyProtection="1">
      <alignment horizontal="left" vertical="center" wrapText="1"/>
      <protection hidden="1"/>
    </xf>
    <xf numFmtId="0" fontId="25" fillId="10" borderId="28" xfId="0" applyFont="1" applyFill="1" applyBorder="1" applyAlignment="1" applyProtection="1">
      <alignment horizontal="right" vertical="center"/>
      <protection hidden="1"/>
    </xf>
    <xf numFmtId="0" fontId="36" fillId="9" borderId="0" xfId="0" applyFont="1" applyFill="1" applyBorder="1" applyAlignment="1" applyProtection="1">
      <alignment horizontal="center" vertical="center" wrapText="1"/>
      <protection hidden="1"/>
    </xf>
    <xf numFmtId="0" fontId="2" fillId="0" borderId="0" xfId="0" applyFont="1" applyProtection="1">
      <protection hidden="1"/>
    </xf>
    <xf numFmtId="0" fontId="5" fillId="0" borderId="0" xfId="0" applyFont="1" applyProtection="1">
      <protection hidden="1"/>
    </xf>
    <xf numFmtId="0" fontId="6" fillId="0" borderId="0" xfId="0" applyFont="1" applyProtection="1">
      <protection hidden="1"/>
    </xf>
    <xf numFmtId="0" fontId="42" fillId="4" borderId="5" xfId="1" applyFont="1" applyFill="1" applyBorder="1" applyAlignment="1" applyProtection="1">
      <alignment horizontal="center" vertical="center" wrapText="1"/>
      <protection hidden="1"/>
    </xf>
    <xf numFmtId="0" fontId="42" fillId="4" borderId="6" xfId="1" applyFont="1" applyFill="1" applyBorder="1" applyAlignment="1" applyProtection="1">
      <alignment horizontal="center" vertical="center" wrapText="1"/>
      <protection hidden="1"/>
    </xf>
    <xf numFmtId="0" fontId="42" fillId="4" borderId="7" xfId="1" applyFont="1" applyFill="1" applyBorder="1" applyAlignment="1" applyProtection="1">
      <alignment horizontal="center" vertical="center" wrapText="1"/>
      <protection hidden="1"/>
    </xf>
    <xf numFmtId="0" fontId="13" fillId="0" borderId="0" xfId="3" applyFont="1" applyFill="1" applyBorder="1" applyAlignment="1" applyProtection="1">
      <alignment vertical="center"/>
      <protection hidden="1"/>
    </xf>
    <xf numFmtId="0" fontId="7" fillId="0" borderId="0" xfId="1" applyFont="1" applyFill="1" applyBorder="1" applyAlignment="1" applyProtection="1">
      <alignment vertical="center"/>
      <protection hidden="1"/>
    </xf>
    <xf numFmtId="0" fontId="14" fillId="0" borderId="0" xfId="2" applyFont="1" applyBorder="1" applyAlignment="1" applyProtection="1">
      <alignment horizontal="center" vertical="center" wrapText="1"/>
      <protection hidden="1"/>
    </xf>
    <xf numFmtId="0" fontId="12" fillId="0" borderId="0" xfId="3" applyBorder="1" applyAlignment="1" applyProtection="1">
      <alignment horizontal="center" vertical="center" wrapText="1"/>
      <protection hidden="1"/>
    </xf>
    <xf numFmtId="0" fontId="15" fillId="0" borderId="0" xfId="2" applyFont="1" applyBorder="1" applyAlignment="1" applyProtection="1">
      <alignment horizontal="center" vertical="center" wrapText="1"/>
      <protection hidden="1"/>
    </xf>
    <xf numFmtId="0" fontId="16" fillId="0" borderId="0" xfId="0" applyFont="1" applyProtection="1">
      <protection hidden="1"/>
    </xf>
    <xf numFmtId="0" fontId="17" fillId="0" borderId="0" xfId="0" applyFont="1" applyProtection="1">
      <protection hidden="1"/>
    </xf>
    <xf numFmtId="0" fontId="25" fillId="4" borderId="7" xfId="1" applyFont="1" applyFill="1" applyBorder="1" applyAlignment="1" applyProtection="1">
      <alignment horizontal="center" vertical="center" wrapText="1"/>
      <protection hidden="1"/>
    </xf>
    <xf numFmtId="0" fontId="24" fillId="0" borderId="0" xfId="0" applyFont="1" applyFill="1" applyBorder="1" applyAlignment="1" applyProtection="1">
      <alignment vertical="center"/>
      <protection hidden="1"/>
    </xf>
    <xf numFmtId="0" fontId="26" fillId="0" borderId="0" xfId="0" applyFont="1" applyFill="1" applyBorder="1" applyAlignment="1" applyProtection="1">
      <alignment vertical="center"/>
      <protection hidden="1"/>
    </xf>
    <xf numFmtId="0" fontId="22" fillId="9" borderId="0" xfId="0" applyFont="1" applyFill="1" applyBorder="1" applyAlignment="1" applyProtection="1">
      <alignment vertical="center"/>
      <protection hidden="1"/>
    </xf>
    <xf numFmtId="0" fontId="27" fillId="0" borderId="0" xfId="0" applyFont="1" applyFill="1" applyBorder="1" applyAlignment="1" applyProtection="1">
      <alignment vertical="top" wrapText="1"/>
      <protection hidden="1"/>
    </xf>
    <xf numFmtId="0" fontId="33" fillId="0" borderId="0" xfId="0" applyFont="1" applyProtection="1">
      <protection hidden="1"/>
    </xf>
    <xf numFmtId="0" fontId="26" fillId="3" borderId="0" xfId="0" applyFont="1" applyFill="1" applyBorder="1" applyAlignment="1" applyProtection="1">
      <alignment vertical="center"/>
      <protection hidden="1"/>
    </xf>
    <xf numFmtId="0" fontId="23" fillId="9" borderId="0" xfId="0" applyFont="1" applyFill="1" applyBorder="1" applyAlignment="1" applyProtection="1">
      <alignment horizontal="center" vertical="center"/>
      <protection hidden="1"/>
    </xf>
    <xf numFmtId="0" fontId="23" fillId="3"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vertical="center"/>
      <protection hidden="1"/>
    </xf>
    <xf numFmtId="0" fontId="30" fillId="3"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31" fillId="0" borderId="0" xfId="0" applyFont="1" applyBorder="1" applyAlignment="1" applyProtection="1">
      <alignment horizontal="center" vertical="center" wrapText="1"/>
      <protection hidden="1"/>
    </xf>
    <xf numFmtId="0" fontId="0" fillId="0" borderId="0" xfId="0" applyFill="1" applyProtection="1">
      <protection hidden="1"/>
    </xf>
    <xf numFmtId="0" fontId="29" fillId="0" borderId="0" xfId="0" applyFont="1" applyBorder="1" applyProtection="1">
      <protection hidden="1"/>
    </xf>
    <xf numFmtId="0" fontId="57" fillId="0" borderId="0" xfId="0" applyFont="1" applyBorder="1" applyProtection="1">
      <protection hidden="1"/>
    </xf>
    <xf numFmtId="0" fontId="32" fillId="11" borderId="28" xfId="0" applyFont="1" applyFill="1" applyBorder="1" applyAlignment="1" applyProtection="1">
      <alignment horizontal="center" vertical="center" wrapText="1"/>
      <protection hidden="1"/>
    </xf>
    <xf numFmtId="14" fontId="24" fillId="3" borderId="8" xfId="0" applyNumberFormat="1" applyFont="1" applyFill="1" applyBorder="1" applyAlignment="1" applyProtection="1">
      <alignment vertical="center"/>
      <protection locked="0"/>
    </xf>
    <xf numFmtId="0" fontId="24" fillId="3" borderId="14" xfId="0" applyFont="1" applyFill="1" applyBorder="1" applyAlignment="1" applyProtection="1">
      <alignment vertical="center"/>
      <protection locked="0"/>
    </xf>
    <xf numFmtId="0" fontId="31" fillId="5" borderId="28" xfId="0" applyFont="1" applyFill="1" applyBorder="1" applyProtection="1">
      <protection locked="0"/>
    </xf>
    <xf numFmtId="0" fontId="0" fillId="0" borderId="36" xfId="0" applyFont="1" applyBorder="1" applyProtection="1">
      <protection locked="0"/>
    </xf>
    <xf numFmtId="0" fontId="0" fillId="0" borderId="27" xfId="0" applyFont="1" applyBorder="1" applyProtection="1">
      <protection locked="0"/>
    </xf>
    <xf numFmtId="0" fontId="0" fillId="0" borderId="28" xfId="0" applyFont="1" applyBorder="1" applyProtection="1">
      <protection locked="0"/>
    </xf>
    <xf numFmtId="0" fontId="0" fillId="0" borderId="29" xfId="0" applyFont="1" applyBorder="1" applyProtection="1">
      <protection locked="0"/>
    </xf>
    <xf numFmtId="0" fontId="0" fillId="0" borderId="30" xfId="0" applyFont="1" applyBorder="1" applyProtection="1">
      <protection locked="0"/>
    </xf>
    <xf numFmtId="0" fontId="0" fillId="0" borderId="42" xfId="0" applyFont="1" applyBorder="1" applyProtection="1">
      <protection locked="0"/>
    </xf>
    <xf numFmtId="0" fontId="33" fillId="5" borderId="28" xfId="0" applyFont="1" applyFill="1" applyBorder="1" applyProtection="1">
      <protection locked="0"/>
    </xf>
    <xf numFmtId="0" fontId="33" fillId="0" borderId="36" xfId="0" applyFont="1" applyBorder="1" applyProtection="1">
      <protection locked="0"/>
    </xf>
    <xf numFmtId="0" fontId="33" fillId="5" borderId="30" xfId="0" applyFont="1" applyFill="1" applyBorder="1" applyProtection="1">
      <protection locked="0"/>
    </xf>
    <xf numFmtId="0" fontId="33" fillId="0" borderId="42" xfId="0" applyFont="1" applyBorder="1" applyProtection="1">
      <protection locked="0"/>
    </xf>
    <xf numFmtId="0" fontId="50" fillId="0" borderId="8" xfId="0" applyFont="1" applyFill="1" applyBorder="1" applyAlignment="1" applyProtection="1">
      <alignment horizontal="center" vertical="center" wrapText="1"/>
      <protection locked="0"/>
    </xf>
    <xf numFmtId="1" fontId="24" fillId="3" borderId="14" xfId="0" applyNumberFormat="1" applyFont="1" applyFill="1" applyBorder="1" applyAlignment="1" applyProtection="1">
      <alignment vertical="center"/>
      <protection locked="0"/>
    </xf>
    <xf numFmtId="0" fontId="21" fillId="9" borderId="0" xfId="0" applyFont="1" applyFill="1" applyBorder="1" applyAlignment="1" applyProtection="1">
      <alignment horizontal="center" vertical="center" wrapText="1"/>
      <protection hidden="1"/>
    </xf>
    <xf numFmtId="14" fontId="47" fillId="0" borderId="0" xfId="1" applyNumberFormat="1" applyFont="1" applyFill="1" applyBorder="1" applyAlignment="1" applyProtection="1">
      <alignment horizontal="left" vertical="center"/>
      <protection hidden="1"/>
    </xf>
    <xf numFmtId="0" fontId="50" fillId="0" borderId="0" xfId="0" applyFont="1"/>
    <xf numFmtId="0" fontId="31" fillId="0" borderId="0" xfId="0" applyFont="1" applyFill="1" applyAlignment="1">
      <alignment wrapText="1"/>
    </xf>
    <xf numFmtId="0" fontId="31" fillId="0" borderId="0" xfId="0" applyFont="1" applyFill="1"/>
    <xf numFmtId="0" fontId="18" fillId="0" borderId="0" xfId="0" applyFont="1" applyFill="1" applyAlignment="1">
      <alignment vertical="top" wrapText="1"/>
    </xf>
    <xf numFmtId="0" fontId="31" fillId="0" borderId="0" xfId="0" applyFont="1" applyFill="1" applyBorder="1" applyAlignment="1">
      <alignment wrapText="1"/>
    </xf>
    <xf numFmtId="0" fontId="27" fillId="0" borderId="0" xfId="0" applyFont="1" applyFill="1" applyBorder="1" applyAlignment="1">
      <alignment wrapText="1"/>
    </xf>
    <xf numFmtId="0" fontId="31" fillId="0" borderId="0" xfId="0" applyFont="1" applyFill="1" applyBorder="1" applyAlignment="1">
      <alignment vertical="top" wrapText="1"/>
    </xf>
    <xf numFmtId="0" fontId="31" fillId="0" borderId="28" xfId="0" applyFont="1" applyBorder="1" applyAlignment="1">
      <alignment wrapText="1"/>
    </xf>
    <xf numFmtId="0" fontId="31" fillId="0" borderId="28" xfId="0" applyFont="1" applyFill="1" applyBorder="1" applyAlignment="1">
      <alignment wrapText="1"/>
    </xf>
    <xf numFmtId="0" fontId="0" fillId="0" borderId="0" xfId="0" applyFill="1"/>
    <xf numFmtId="0" fontId="12" fillId="0" borderId="0" xfId="3" applyAlignment="1" applyProtection="1"/>
    <xf numFmtId="0" fontId="39" fillId="0" borderId="0" xfId="0" applyFont="1" applyFill="1" applyAlignment="1">
      <alignment vertical="top" wrapText="1"/>
    </xf>
    <xf numFmtId="0" fontId="31" fillId="0" borderId="0" xfId="0" applyFont="1" applyFill="1" applyAlignment="1">
      <alignment vertical="top" wrapText="1"/>
    </xf>
    <xf numFmtId="0" fontId="40" fillId="0" borderId="0" xfId="0" applyFont="1" applyFill="1" applyAlignment="1">
      <alignment horizontal="justify" vertical="top" wrapText="1"/>
    </xf>
    <xf numFmtId="0" fontId="18" fillId="0" borderId="0" xfId="0" applyFont="1" applyFill="1" applyBorder="1" applyAlignment="1">
      <alignment vertical="top" wrapText="1"/>
    </xf>
    <xf numFmtId="0" fontId="39" fillId="12" borderId="0" xfId="0" applyFont="1" applyFill="1" applyAlignment="1">
      <alignment vertical="top" wrapText="1"/>
    </xf>
    <xf numFmtId="0" fontId="39" fillId="12" borderId="0" xfId="0" applyFont="1" applyFill="1" applyBorder="1" applyAlignment="1">
      <alignment vertical="top" wrapText="1"/>
    </xf>
    <xf numFmtId="0" fontId="31" fillId="12" borderId="0" xfId="0" applyFont="1" applyFill="1" applyBorder="1" applyAlignment="1">
      <alignment wrapText="1"/>
    </xf>
    <xf numFmtId="0" fontId="18" fillId="12" borderId="0" xfId="0" applyFont="1" applyFill="1" applyBorder="1" applyAlignment="1">
      <alignment vertical="top" wrapText="1"/>
    </xf>
    <xf numFmtId="0" fontId="18" fillId="0" borderId="28" xfId="0" applyFont="1" applyFill="1" applyBorder="1" applyAlignment="1">
      <alignment vertical="top" wrapText="1"/>
    </xf>
    <xf numFmtId="0" fontId="31" fillId="0" borderId="28" xfId="0" applyFont="1" applyFill="1" applyBorder="1" applyAlignment="1">
      <alignment vertical="top" wrapText="1"/>
    </xf>
    <xf numFmtId="0" fontId="60" fillId="0" borderId="0" xfId="0" applyFont="1" applyFill="1" applyBorder="1" applyAlignment="1">
      <alignment wrapText="1"/>
    </xf>
    <xf numFmtId="0" fontId="62" fillId="0" borderId="0" xfId="0" applyFont="1" applyFill="1" applyBorder="1" applyAlignment="1">
      <alignment wrapText="1"/>
    </xf>
    <xf numFmtId="0" fontId="31" fillId="0" borderId="28" xfId="0" quotePrefix="1" applyFont="1" applyFill="1" applyBorder="1" applyAlignment="1">
      <alignment wrapText="1"/>
    </xf>
    <xf numFmtId="0" fontId="18" fillId="12" borderId="28" xfId="0" applyFont="1" applyFill="1" applyBorder="1" applyAlignment="1">
      <alignment horizontal="left"/>
    </xf>
    <xf numFmtId="0" fontId="18" fillId="12" borderId="28" xfId="0" applyFont="1" applyFill="1" applyBorder="1" applyAlignment="1">
      <alignment horizontal="left" vertical="center"/>
    </xf>
    <xf numFmtId="0" fontId="41" fillId="12" borderId="28" xfId="0" applyFont="1" applyFill="1" applyBorder="1" applyAlignment="1">
      <alignment horizontal="left"/>
    </xf>
    <xf numFmtId="0" fontId="41" fillId="12" borderId="28" xfId="0" applyFont="1" applyFill="1" applyBorder="1" applyAlignment="1">
      <alignment horizontal="left" vertical="center"/>
    </xf>
    <xf numFmtId="0" fontId="31" fillId="12" borderId="0" xfId="0" applyFont="1" applyFill="1" applyAlignment="1">
      <alignment wrapText="1"/>
    </xf>
    <xf numFmtId="0" fontId="8" fillId="0" borderId="32" xfId="0" applyFont="1" applyFill="1" applyBorder="1" applyAlignment="1" applyProtection="1">
      <alignment vertical="center"/>
      <protection hidden="1"/>
    </xf>
    <xf numFmtId="0" fontId="47" fillId="9" borderId="51" xfId="0" applyFont="1" applyFill="1" applyBorder="1" applyAlignment="1" applyProtection="1">
      <alignment horizontal="center" vertical="center"/>
      <protection hidden="1"/>
    </xf>
    <xf numFmtId="2" fontId="37" fillId="5" borderId="36" xfId="0" quotePrefix="1" applyNumberFormat="1" applyFont="1" applyFill="1" applyBorder="1" applyAlignment="1" applyProtection="1">
      <alignment horizontal="center" vertical="center" wrapText="1"/>
      <protection locked="0"/>
    </xf>
    <xf numFmtId="0" fontId="51" fillId="5" borderId="42" xfId="0" applyNumberFormat="1" applyFont="1" applyFill="1" applyBorder="1" applyAlignment="1" applyProtection="1">
      <alignment horizontal="center" vertical="center"/>
      <protection locked="0"/>
    </xf>
    <xf numFmtId="49" fontId="25" fillId="4" borderId="35" xfId="0" quotePrefix="1" applyNumberFormat="1" applyFont="1" applyFill="1" applyBorder="1" applyAlignment="1" applyProtection="1">
      <alignment horizontal="center" vertical="center" wrapText="1"/>
      <protection hidden="1"/>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46" fillId="0" borderId="4" xfId="0" applyFont="1" applyBorder="1" applyAlignment="1" applyProtection="1">
      <alignment horizontal="center" wrapText="1"/>
      <protection hidden="1"/>
    </xf>
    <xf numFmtId="0" fontId="1" fillId="2" borderId="1" xfId="0" applyFont="1" applyFill="1" applyBorder="1" applyAlignment="1" applyProtection="1">
      <alignment horizontal="center" vertical="center"/>
      <protection hidden="1"/>
    </xf>
    <xf numFmtId="0" fontId="1" fillId="2" borderId="2" xfId="0" applyFont="1" applyFill="1" applyBorder="1" applyAlignment="1" applyProtection="1">
      <alignment horizontal="center" vertical="center"/>
      <protection hidden="1"/>
    </xf>
    <xf numFmtId="0" fontId="1" fillId="2" borderId="3" xfId="0" applyFont="1" applyFill="1" applyBorder="1" applyAlignment="1" applyProtection="1">
      <alignment horizontal="center" vertical="center"/>
      <protection hidden="1"/>
    </xf>
    <xf numFmtId="0" fontId="47" fillId="0" borderId="9" xfId="1" applyFont="1" applyFill="1" applyBorder="1" applyAlignment="1" applyProtection="1">
      <alignment horizontal="center" vertical="center"/>
      <protection hidden="1"/>
    </xf>
    <xf numFmtId="0" fontId="43" fillId="6" borderId="12" xfId="0" applyFont="1" applyFill="1" applyBorder="1" applyAlignment="1" applyProtection="1">
      <alignment horizontal="center" vertical="center"/>
      <protection hidden="1"/>
    </xf>
    <xf numFmtId="0" fontId="43" fillId="6" borderId="13" xfId="0" applyFont="1" applyFill="1" applyBorder="1" applyAlignment="1" applyProtection="1">
      <alignment horizontal="center" vertical="center"/>
      <protection hidden="1"/>
    </xf>
    <xf numFmtId="0" fontId="25" fillId="4" borderId="48" xfId="1" applyFont="1" applyFill="1" applyBorder="1" applyAlignment="1" applyProtection="1">
      <alignment horizontal="center" vertical="center" wrapText="1"/>
      <protection hidden="1"/>
    </xf>
    <xf numFmtId="0" fontId="33" fillId="0" borderId="49" xfId="0" applyFont="1" applyBorder="1" applyAlignment="1" applyProtection="1">
      <alignment horizontal="center" vertical="center" wrapText="1"/>
      <protection hidden="1"/>
    </xf>
    <xf numFmtId="0" fontId="8" fillId="5" borderId="12" xfId="1" applyFont="1" applyFill="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1" fillId="2" borderId="32" xfId="0" applyFont="1" applyFill="1" applyBorder="1" applyAlignment="1" applyProtection="1">
      <alignment horizontal="center" vertical="center"/>
      <protection hidden="1"/>
    </xf>
    <xf numFmtId="0" fontId="1" fillId="2" borderId="9" xfId="0" applyFont="1" applyFill="1" applyBorder="1" applyAlignment="1" applyProtection="1">
      <alignment horizontal="center" vertical="center"/>
      <protection hidden="1"/>
    </xf>
    <xf numFmtId="0" fontId="33" fillId="0" borderId="26" xfId="0" applyFont="1" applyBorder="1" applyAlignment="1" applyProtection="1">
      <alignment vertical="center"/>
      <protection hidden="1"/>
    </xf>
    <xf numFmtId="0" fontId="11" fillId="0" borderId="9" xfId="1" applyFont="1" applyFill="1" applyBorder="1" applyAlignment="1" applyProtection="1">
      <alignment horizontal="center" vertical="center"/>
      <protection hidden="1"/>
    </xf>
    <xf numFmtId="0" fontId="0" fillId="0" borderId="9" xfId="0" applyBorder="1" applyAlignment="1" applyProtection="1">
      <alignment vertical="center"/>
      <protection hidden="1"/>
    </xf>
    <xf numFmtId="0" fontId="20" fillId="0" borderId="50" xfId="0" applyFont="1" applyBorder="1" applyAlignment="1" applyProtection="1">
      <alignment horizontal="center"/>
      <protection hidden="1"/>
    </xf>
    <xf numFmtId="0" fontId="0" fillId="0" borderId="50" xfId="0" applyBorder="1" applyAlignment="1" applyProtection="1">
      <alignment horizontal="center"/>
      <protection hidden="1"/>
    </xf>
    <xf numFmtId="0" fontId="0" fillId="0" borderId="15" xfId="0" applyBorder="1" applyAlignment="1" applyProtection="1">
      <protection hidden="1"/>
    </xf>
    <xf numFmtId="0" fontId="49" fillId="0" borderId="9" xfId="0" applyFont="1" applyBorder="1" applyAlignment="1" applyProtection="1">
      <protection hidden="1"/>
    </xf>
    <xf numFmtId="0" fontId="33" fillId="0" borderId="9" xfId="0" applyFont="1" applyBorder="1" applyAlignment="1" applyProtection="1">
      <protection hidden="1"/>
    </xf>
    <xf numFmtId="0" fontId="43" fillId="6" borderId="14" xfId="0" applyFont="1" applyFill="1" applyBorder="1" applyAlignment="1" applyProtection="1">
      <alignment horizontal="center" vertical="center"/>
      <protection hidden="1"/>
    </xf>
    <xf numFmtId="0" fontId="25" fillId="4" borderId="0" xfId="1" applyFont="1" applyFill="1" applyBorder="1" applyAlignment="1" applyProtection="1">
      <alignment horizontal="center" vertical="center" wrapText="1"/>
      <protection hidden="1"/>
    </xf>
    <xf numFmtId="0" fontId="33" fillId="0" borderId="0" xfId="0" applyFont="1" applyBorder="1" applyAlignment="1" applyProtection="1">
      <alignment horizontal="center" vertical="center" wrapText="1"/>
      <protection hidden="1"/>
    </xf>
    <xf numFmtId="0" fontId="55" fillId="9" borderId="22" xfId="0" applyFont="1" applyFill="1" applyBorder="1" applyAlignment="1" applyProtection="1">
      <alignment horizontal="center" vertical="center" wrapText="1"/>
      <protection hidden="1"/>
    </xf>
    <xf numFmtId="0" fontId="56" fillId="0" borderId="0" xfId="0" applyFont="1" applyAlignment="1" applyProtection="1">
      <alignment vertical="center"/>
      <protection hidden="1"/>
    </xf>
    <xf numFmtId="49" fontId="19" fillId="2" borderId="24" xfId="0" applyNumberFormat="1" applyFont="1" applyFill="1" applyBorder="1" applyAlignment="1" applyProtection="1">
      <alignment horizontal="center" vertical="center" wrapText="1"/>
      <protection hidden="1"/>
    </xf>
    <xf numFmtId="0" fontId="53" fillId="0" borderId="25" xfId="0" applyFont="1" applyBorder="1" applyAlignment="1" applyProtection="1">
      <alignment horizontal="center" vertical="center" wrapText="1"/>
      <protection hidden="1"/>
    </xf>
    <xf numFmtId="0" fontId="53" fillId="0" borderId="26" xfId="0" applyFont="1" applyBorder="1" applyAlignment="1" applyProtection="1">
      <alignment horizontal="center" vertical="center" wrapText="1"/>
      <protection hidden="1"/>
    </xf>
    <xf numFmtId="0" fontId="25" fillId="10" borderId="27" xfId="0" applyFont="1" applyFill="1" applyBorder="1" applyAlignment="1" applyProtection="1">
      <alignment horizontal="right" vertical="center"/>
      <protection hidden="1"/>
    </xf>
    <xf numFmtId="0" fontId="25" fillId="10" borderId="28" xfId="0" applyFont="1" applyFill="1" applyBorder="1" applyAlignment="1" applyProtection="1">
      <alignment horizontal="right" vertical="center"/>
      <protection hidden="1"/>
    </xf>
    <xf numFmtId="0" fontId="53" fillId="0" borderId="31" xfId="0" applyFont="1" applyBorder="1" applyAlignment="1" applyProtection="1">
      <alignment horizontal="center" vertical="center" wrapText="1"/>
      <protection hidden="1"/>
    </xf>
    <xf numFmtId="49" fontId="19" fillId="2" borderId="32" xfId="0" applyNumberFormat="1" applyFont="1" applyFill="1" applyBorder="1" applyAlignment="1" applyProtection="1">
      <alignment horizontal="center" vertical="center" wrapText="1"/>
      <protection hidden="1"/>
    </xf>
    <xf numFmtId="49" fontId="19" fillId="2" borderId="9" xfId="0" applyNumberFormat="1" applyFont="1" applyFill="1" applyBorder="1" applyAlignment="1" applyProtection="1">
      <alignment horizontal="center" vertical="center" wrapText="1"/>
      <protection hidden="1"/>
    </xf>
    <xf numFmtId="0" fontId="17" fillId="0" borderId="26" xfId="0" applyFont="1" applyBorder="1" applyAlignment="1" applyProtection="1">
      <protection hidden="1"/>
    </xf>
    <xf numFmtId="0" fontId="25" fillId="10" borderId="46" xfId="0" applyFont="1" applyFill="1" applyBorder="1" applyAlignment="1" applyProtection="1">
      <alignment horizontal="right" vertical="center"/>
      <protection hidden="1"/>
    </xf>
    <xf numFmtId="0" fontId="45" fillId="0" borderId="47" xfId="0" applyFont="1" applyBorder="1" applyAlignment="1" applyProtection="1">
      <alignment horizontal="right" vertical="center"/>
      <protection hidden="1"/>
    </xf>
    <xf numFmtId="0" fontId="28" fillId="9" borderId="0" xfId="0" applyFont="1" applyFill="1" applyBorder="1" applyAlignment="1" applyProtection="1">
      <alignment horizontal="center" vertical="center" wrapText="1"/>
      <protection hidden="1"/>
    </xf>
    <xf numFmtId="0" fontId="0" fillId="0" borderId="0" xfId="0" applyAlignment="1" applyProtection="1">
      <alignment vertical="center"/>
      <protection hidden="1"/>
    </xf>
    <xf numFmtId="0" fontId="36" fillId="9" borderId="16" xfId="0" applyFont="1" applyFill="1" applyBorder="1" applyAlignment="1" applyProtection="1">
      <alignment horizontal="center" vertical="center" wrapText="1"/>
      <protection hidden="1"/>
    </xf>
    <xf numFmtId="0" fontId="36" fillId="9" borderId="0" xfId="0" applyFont="1" applyFill="1" applyBorder="1" applyAlignment="1" applyProtection="1">
      <alignment horizontal="center" vertical="center" wrapText="1"/>
      <protection hidden="1"/>
    </xf>
    <xf numFmtId="49" fontId="25" fillId="4" borderId="27" xfId="0" applyNumberFormat="1" applyFont="1" applyFill="1" applyBorder="1" applyAlignment="1" applyProtection="1">
      <alignment horizontal="center" vertical="center" wrapText="1"/>
      <protection hidden="1"/>
    </xf>
    <xf numFmtId="0" fontId="44" fillId="0" borderId="27" xfId="0" applyFont="1" applyBorder="1" applyAlignment="1" applyProtection="1">
      <alignment horizontal="center" vertical="center" wrapText="1"/>
      <protection hidden="1"/>
    </xf>
    <xf numFmtId="0" fontId="25" fillId="2" borderId="33" xfId="0" applyFont="1" applyFill="1" applyBorder="1" applyAlignment="1" applyProtection="1">
      <alignment horizontal="center" vertical="center"/>
      <protection hidden="1"/>
    </xf>
    <xf numFmtId="0" fontId="51" fillId="8" borderId="34" xfId="0" applyFont="1" applyFill="1" applyBorder="1" applyAlignment="1" applyProtection="1">
      <alignment horizontal="center" vertical="center"/>
      <protection hidden="1"/>
    </xf>
    <xf numFmtId="0" fontId="51" fillId="8" borderId="23" xfId="0" applyFont="1" applyFill="1" applyBorder="1" applyAlignment="1" applyProtection="1">
      <alignment horizontal="center" vertical="center"/>
      <protection hidden="1"/>
    </xf>
    <xf numFmtId="0" fontId="51" fillId="8" borderId="37" xfId="0" applyFont="1" applyFill="1" applyBorder="1" applyAlignment="1" applyProtection="1">
      <alignment horizontal="center" vertical="center"/>
      <protection hidden="1"/>
    </xf>
    <xf numFmtId="0" fontId="25" fillId="4" borderId="35" xfId="0" applyFont="1" applyFill="1" applyBorder="1" applyAlignment="1" applyProtection="1">
      <alignment horizontal="center" vertical="center" wrapText="1"/>
      <protection hidden="1"/>
    </xf>
    <xf numFmtId="0" fontId="5" fillId="0" borderId="38" xfId="0" applyFont="1" applyBorder="1" applyAlignment="1" applyProtection="1">
      <alignment horizontal="center" vertical="center" wrapText="1"/>
      <protection hidden="1"/>
    </xf>
    <xf numFmtId="0" fontId="58" fillId="9" borderId="10" xfId="0" applyFont="1" applyFill="1" applyBorder="1" applyAlignment="1" applyProtection="1">
      <alignment horizontal="center" vertical="center" wrapText="1"/>
      <protection hidden="1"/>
    </xf>
    <xf numFmtId="0" fontId="25" fillId="4" borderId="27" xfId="0" applyFont="1" applyFill="1" applyBorder="1" applyAlignment="1" applyProtection="1">
      <alignment horizontal="center" vertical="center" wrapText="1"/>
      <protection hidden="1"/>
    </xf>
    <xf numFmtId="49" fontId="19" fillId="2" borderId="25" xfId="0" applyNumberFormat="1" applyFont="1" applyFill="1" applyBorder="1" applyAlignment="1" applyProtection="1">
      <alignment horizontal="center" vertical="center" wrapText="1"/>
      <protection hidden="1"/>
    </xf>
    <xf numFmtId="49" fontId="19" fillId="2" borderId="31" xfId="0" applyNumberFormat="1" applyFont="1" applyFill="1" applyBorder="1" applyAlignment="1" applyProtection="1">
      <alignment horizontal="center" vertical="center" wrapText="1"/>
      <protection hidden="1"/>
    </xf>
    <xf numFmtId="0" fontId="25" fillId="2" borderId="17" xfId="0" applyFont="1" applyFill="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19" fillId="8" borderId="24" xfId="0" applyFont="1" applyFill="1" applyBorder="1" applyAlignment="1" applyProtection="1">
      <alignment horizontal="center" vertical="center"/>
      <protection hidden="1"/>
    </xf>
    <xf numFmtId="0" fontId="19" fillId="8" borderId="31" xfId="0" applyFont="1" applyFill="1" applyBorder="1" applyAlignment="1" applyProtection="1">
      <alignment horizontal="center" vertical="center"/>
      <protection hidden="1"/>
    </xf>
    <xf numFmtId="0" fontId="25" fillId="8" borderId="24" xfId="0" applyFont="1" applyFill="1" applyBorder="1" applyAlignment="1" applyProtection="1">
      <alignment horizontal="center" vertical="center"/>
      <protection hidden="1"/>
    </xf>
    <xf numFmtId="0" fontId="25" fillId="8" borderId="25" xfId="0" applyFont="1" applyFill="1" applyBorder="1" applyAlignment="1" applyProtection="1">
      <alignment horizontal="center" vertical="center"/>
      <protection hidden="1"/>
    </xf>
    <xf numFmtId="0" fontId="25" fillId="8" borderId="31" xfId="0" applyFont="1" applyFill="1" applyBorder="1" applyAlignment="1" applyProtection="1">
      <alignment horizontal="center" vertical="center"/>
      <protection hidden="1"/>
    </xf>
    <xf numFmtId="0" fontId="25" fillId="8" borderId="0" xfId="0" applyFont="1" applyFill="1" applyAlignment="1">
      <alignment horizontal="left" vertical="center"/>
    </xf>
    <xf numFmtId="0" fontId="59" fillId="8" borderId="0" xfId="0" applyFont="1" applyFill="1" applyAlignment="1">
      <alignment horizontal="left" vertical="center"/>
    </xf>
    <xf numFmtId="0" fontId="31" fillId="12" borderId="0" xfId="0" applyFont="1" applyFill="1" applyAlignment="1">
      <alignment horizontal="left" vertical="center" wrapText="1"/>
    </xf>
    <xf numFmtId="0" fontId="0" fillId="12" borderId="0" xfId="0" applyFill="1" applyAlignment="1">
      <alignment horizontal="left" vertical="center" wrapText="1"/>
    </xf>
  </cellXfs>
  <cellStyles count="4">
    <cellStyle name="Excel Built-in Excel Built-in Excel Built-in Normál 2" xfId="1" xr:uid="{494935DB-0309-45F7-A9E7-99F391D213FB}"/>
    <cellStyle name="Hivatkozás" xfId="3" builtinId="8"/>
    <cellStyle name="Normál" xfId="0" builtinId="0"/>
    <cellStyle name="Normál 2" xfId="2" xr:uid="{40865389-ECEE-4322-85F6-BB13EAE800B0}"/>
  </cellStyles>
  <dxfs count="36">
    <dxf>
      <fill>
        <patternFill>
          <bgColor theme="1"/>
        </patternFill>
      </fill>
      <border>
        <vertical/>
        <horizontal/>
      </border>
    </dxf>
    <dxf>
      <border>
        <left style="thin">
          <color theme="0"/>
        </left>
        <right/>
        <top style="thin">
          <color auto="1"/>
        </top>
        <vertical/>
        <horizontal/>
      </border>
    </dxf>
    <dxf>
      <border>
        <left/>
        <right/>
        <top/>
        <bottom/>
        <vertical/>
        <horizontal/>
      </border>
    </dxf>
    <dxf>
      <font>
        <color theme="0"/>
      </font>
      <fill>
        <patternFill>
          <fgColor theme="0"/>
          <bgColor theme="0"/>
        </patternFill>
      </fill>
      <border>
        <left/>
        <right/>
        <top/>
        <bottom/>
        <vertical/>
        <horizontal/>
      </border>
    </dxf>
    <dxf>
      <font>
        <color theme="0"/>
      </font>
      <fill>
        <patternFill>
          <bgColor theme="0"/>
        </patternFill>
      </fill>
      <border>
        <left/>
        <right/>
        <top/>
        <bottom/>
      </border>
    </dxf>
    <dxf>
      <font>
        <color theme="0"/>
      </font>
      <fill>
        <patternFill>
          <bgColor theme="0"/>
        </patternFill>
      </fill>
      <border>
        <left/>
        <right/>
        <top/>
        <bottom/>
        <vertical/>
        <horizontal/>
      </border>
    </dxf>
    <dxf>
      <font>
        <color theme="0"/>
      </font>
      <fill>
        <patternFill patternType="none">
          <bgColor auto="1"/>
        </patternFill>
      </fill>
      <border>
        <left/>
        <right/>
        <top/>
        <bottom/>
        <vertical/>
        <horizontal/>
      </border>
    </dxf>
    <dxf>
      <font>
        <color theme="0"/>
      </font>
      <fill>
        <patternFill>
          <bgColor theme="0" tint="-0.499984740745262"/>
        </patternFill>
      </fill>
      <border>
        <left style="thin">
          <color auto="1"/>
        </left>
        <right style="thin">
          <color auto="1"/>
        </right>
        <top style="thin">
          <color auto="1"/>
        </top>
        <bottom style="thin">
          <color auto="1"/>
        </bottom>
        <vertical/>
        <horizontal/>
      </border>
    </dxf>
    <dxf>
      <font>
        <color theme="0"/>
      </font>
      <fill>
        <patternFill>
          <bgColor theme="1"/>
        </patternFill>
      </fill>
      <border>
        <left style="thin">
          <color auto="1"/>
        </left>
        <right style="thin">
          <color auto="1"/>
        </right>
        <top style="thin">
          <color auto="1"/>
        </top>
        <bottom style="thin">
          <color auto="1"/>
        </bottom>
      </border>
    </dxf>
    <dxf>
      <border>
        <left style="thin">
          <color auto="1"/>
        </left>
        <vertical/>
        <horizontal/>
      </border>
    </dxf>
    <dxf>
      <border>
        <top style="thin">
          <color auto="1"/>
        </top>
        <vertical/>
        <horizontal/>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fgColor theme="0"/>
          <bgColor theme="0"/>
        </patternFill>
      </fill>
      <border>
        <left/>
        <right/>
        <top/>
        <bottom/>
        <vertical/>
        <horizontal/>
      </border>
    </dxf>
    <dxf>
      <border>
        <left style="thin">
          <color auto="1"/>
        </left>
        <vertical/>
        <horizontal/>
      </border>
    </dxf>
    <dxf>
      <font>
        <color theme="0"/>
      </font>
      <fill>
        <patternFill>
          <bgColor theme="0"/>
        </patternFill>
      </fill>
      <border>
        <left/>
        <right/>
        <top/>
        <bottom/>
        <vertical/>
        <horizontal/>
      </border>
    </dxf>
    <dxf>
      <border>
        <left style="thin">
          <color auto="1"/>
        </left>
        <vertical/>
        <horizontal/>
      </border>
    </dxf>
    <dxf>
      <font>
        <color theme="0"/>
      </font>
      <fill>
        <patternFill>
          <bgColor theme="0"/>
        </patternFill>
      </fill>
      <border>
        <left/>
        <right/>
        <top/>
        <bottom/>
      </border>
    </dxf>
    <dxf>
      <font>
        <color theme="0"/>
      </font>
      <fill>
        <patternFill>
          <fgColor theme="0"/>
          <bgColor theme="0"/>
        </patternFill>
      </fill>
      <border>
        <left/>
        <right/>
        <top/>
        <bottom/>
        <vertical/>
        <horizontal/>
      </border>
    </dxf>
    <dxf>
      <font>
        <color theme="0"/>
      </font>
      <fill>
        <patternFill patternType="none">
          <bgColor auto="1"/>
        </patternFill>
      </fill>
      <border>
        <left/>
        <right/>
        <top/>
        <bottom/>
        <vertical/>
        <horizontal/>
      </border>
    </dxf>
    <dxf>
      <border>
        <top style="thin">
          <color auto="1"/>
        </top>
        <vertical/>
        <horizontal/>
      </border>
    </dxf>
    <dxf>
      <font>
        <color theme="0"/>
      </font>
      <fill>
        <patternFill patternType="none">
          <bgColor auto="1"/>
        </patternFill>
      </fill>
      <border>
        <left/>
        <right/>
        <top/>
        <bottom/>
        <vertical/>
        <horizontal/>
      </border>
    </dxf>
    <dxf>
      <font>
        <color theme="0"/>
      </font>
      <fill>
        <patternFill>
          <bgColor theme="0"/>
        </patternFill>
      </fill>
      <border>
        <left/>
        <right/>
        <top/>
        <bottom/>
        <vertical/>
        <horizontal/>
      </border>
    </dxf>
    <dxf>
      <font>
        <color theme="0"/>
      </font>
      <fill>
        <patternFill patternType="none">
          <bgColor auto="1"/>
        </patternFill>
      </fill>
      <border>
        <left/>
        <right/>
        <top/>
        <bottom/>
      </border>
    </dxf>
    <dxf>
      <font>
        <color theme="0"/>
      </font>
      <fill>
        <patternFill>
          <bgColor theme="0"/>
        </patternFill>
      </fill>
      <border>
        <left/>
        <right/>
        <top/>
        <bottom/>
      </border>
    </dxf>
    <dxf>
      <border>
        <top style="thin">
          <color auto="1"/>
        </top>
        <vertical/>
        <horizontal/>
      </border>
    </dxf>
    <dxf>
      <border>
        <left style="thin">
          <color auto="1"/>
        </left>
        <vertical/>
        <horizontal/>
      </border>
    </dxf>
    <dxf>
      <border>
        <left style="thin">
          <color theme="1"/>
        </left>
      </border>
    </dxf>
    <dxf>
      <fill>
        <patternFill>
          <bgColor theme="0"/>
        </patternFill>
      </fill>
      <border>
        <left style="thin">
          <color auto="1"/>
        </left>
        <vertical/>
        <horizontal/>
      </border>
    </dxf>
    <dxf>
      <font>
        <color theme="0"/>
      </font>
      <fill>
        <patternFill>
          <bgColor theme="0"/>
        </patternFill>
      </fill>
      <border>
        <left/>
        <right/>
        <top/>
        <bottom/>
      </border>
    </dxf>
    <dxf>
      <font>
        <color theme="0"/>
      </font>
      <fill>
        <patternFill>
          <bgColor theme="0"/>
        </patternFill>
      </fill>
      <border>
        <left/>
        <right/>
        <top/>
        <bottom/>
        <vertical/>
        <horizontal/>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B1110-4457-4A1B-AFB6-0E9B83A84EAE}">
  <sheetPr>
    <pageSetUpPr fitToPage="1"/>
  </sheetPr>
  <dimension ref="A1:AB64"/>
  <sheetViews>
    <sheetView showGridLines="0" tabSelected="1" zoomScaleNormal="100" workbookViewId="0">
      <selection activeCell="A6" sqref="A6"/>
    </sheetView>
  </sheetViews>
  <sheetFormatPr defaultColWidth="9.140625" defaultRowHeight="15" x14ac:dyDescent="0.25"/>
  <cols>
    <col min="1" max="1" width="42.42578125" style="3" customWidth="1"/>
    <col min="2" max="2" width="90.85546875" style="3" customWidth="1"/>
    <col min="3" max="3" width="41.42578125" style="3" customWidth="1"/>
    <col min="4" max="4" width="49.7109375" style="3" customWidth="1"/>
    <col min="5" max="5" width="37.28515625" style="3" customWidth="1"/>
    <col min="6" max="6" width="44.28515625" style="3" customWidth="1"/>
    <col min="7" max="7" width="52.28515625" style="3" bestFit="1" customWidth="1"/>
    <col min="8" max="16384" width="9.140625" style="3"/>
  </cols>
  <sheetData>
    <row r="1" spans="1:28" s="21" customFormat="1" ht="24.6" customHeight="1" thickBot="1" x14ac:dyDescent="0.25">
      <c r="A1" s="177" t="s">
        <v>151</v>
      </c>
      <c r="B1" s="178"/>
      <c r="C1" s="178"/>
      <c r="D1" s="179"/>
      <c r="E1" s="96"/>
      <c r="F1" s="96"/>
      <c r="G1" s="96"/>
      <c r="H1" s="96"/>
      <c r="I1" s="96"/>
      <c r="J1" s="96"/>
    </row>
    <row r="2" spans="1:28" ht="24.6" customHeight="1" x14ac:dyDescent="0.25">
      <c r="A2" s="180" t="s">
        <v>0</v>
      </c>
      <c r="B2" s="180"/>
      <c r="C2" s="180"/>
      <c r="D2" s="180"/>
    </row>
    <row r="3" spans="1:28" ht="24" customHeight="1" thickBot="1" x14ac:dyDescent="0.4">
      <c r="A3" s="196" t="s">
        <v>9</v>
      </c>
      <c r="B3" s="197"/>
      <c r="C3" s="197"/>
      <c r="D3" s="197"/>
    </row>
    <row r="4" spans="1:28" s="97" customFormat="1" ht="24" customHeight="1" thickBot="1" x14ac:dyDescent="0.3">
      <c r="A4" s="181" t="s">
        <v>1</v>
      </c>
      <c r="B4" s="182"/>
      <c r="C4" s="182"/>
      <c r="D4" s="183"/>
      <c r="I4" s="98"/>
      <c r="J4" s="98"/>
      <c r="K4" s="98"/>
      <c r="L4" s="98"/>
      <c r="M4" s="98"/>
      <c r="N4" s="98"/>
      <c r="O4" s="98"/>
      <c r="P4" s="98"/>
      <c r="Q4" s="98"/>
      <c r="R4" s="98"/>
      <c r="S4" s="98"/>
      <c r="T4" s="98"/>
      <c r="U4" s="98"/>
      <c r="V4" s="98"/>
      <c r="W4" s="98"/>
      <c r="X4" s="98"/>
      <c r="Y4" s="98"/>
      <c r="Z4" s="98"/>
    </row>
    <row r="5" spans="1:28" ht="24.6" customHeight="1" thickBot="1" x14ac:dyDescent="0.3">
      <c r="A5" s="99" t="s">
        <v>2</v>
      </c>
      <c r="B5" s="100" t="s">
        <v>3</v>
      </c>
      <c r="C5" s="100" t="s">
        <v>4</v>
      </c>
      <c r="D5" s="101" t="s">
        <v>5</v>
      </c>
      <c r="I5" s="96"/>
      <c r="J5" s="96"/>
      <c r="K5" s="96"/>
      <c r="L5" s="96"/>
      <c r="M5" s="96"/>
      <c r="N5" s="96"/>
      <c r="O5" s="96"/>
      <c r="P5" s="96"/>
      <c r="Q5" s="96"/>
      <c r="R5" s="96"/>
      <c r="S5" s="96"/>
      <c r="T5" s="96"/>
      <c r="U5" s="96"/>
      <c r="V5" s="96"/>
      <c r="W5" s="96"/>
      <c r="X5" s="96"/>
      <c r="Y5" s="96"/>
      <c r="Z5" s="96"/>
    </row>
    <row r="6" spans="1:28" ht="24.6" customHeight="1" thickBot="1" x14ac:dyDescent="0.3">
      <c r="A6" s="53"/>
      <c r="B6" s="54"/>
      <c r="C6" s="54"/>
      <c r="D6" s="54"/>
      <c r="I6" s="96"/>
      <c r="J6" s="96"/>
      <c r="K6" s="96"/>
      <c r="L6" s="96"/>
      <c r="M6" s="96"/>
      <c r="N6" s="96"/>
      <c r="O6" s="96"/>
      <c r="P6" s="96"/>
      <c r="Q6" s="96"/>
      <c r="R6" s="96"/>
      <c r="S6" s="96"/>
      <c r="T6" s="96"/>
      <c r="U6" s="96"/>
      <c r="V6" s="96"/>
      <c r="W6" s="96"/>
      <c r="X6" s="96"/>
      <c r="Y6" s="96"/>
      <c r="Z6" s="96"/>
    </row>
    <row r="7" spans="1:28" ht="24.6" customHeight="1" thickBot="1" x14ac:dyDescent="0.3">
      <c r="A7" s="184" t="str">
        <f>IF(OR(A6="",B6="",C6="",D6=""),"Kérjük töltse ki a szolgáltatói adatok minden celláját  (A6-D6) ! ","")</f>
        <v xml:space="preserve">Kérjük töltse ki a szolgáltatói adatok minden celláját  (A6-D6) ! </v>
      </c>
      <c r="B7" s="184"/>
      <c r="C7" s="184"/>
      <c r="D7" s="184"/>
      <c r="E7" s="1"/>
      <c r="F7" s="102"/>
      <c r="G7" s="103"/>
      <c r="H7" s="103"/>
      <c r="I7" s="104"/>
      <c r="J7" s="105"/>
      <c r="K7" s="96"/>
      <c r="L7" s="96"/>
      <c r="M7" s="96"/>
      <c r="N7" s="96"/>
      <c r="O7" s="96"/>
      <c r="P7" s="96"/>
      <c r="Q7" s="96"/>
      <c r="R7" s="96"/>
      <c r="S7" s="96"/>
      <c r="T7" s="96"/>
      <c r="U7" s="96"/>
      <c r="V7" s="96"/>
      <c r="W7" s="96"/>
      <c r="X7" s="96"/>
      <c r="Y7" s="96"/>
      <c r="Z7" s="96"/>
      <c r="AA7" s="96"/>
      <c r="AB7" s="96"/>
    </row>
    <row r="8" spans="1:28" s="108" customFormat="1" ht="24.6" customHeight="1" thickBot="1" x14ac:dyDescent="0.35">
      <c r="A8" s="191" t="s">
        <v>152</v>
      </c>
      <c r="B8" s="192"/>
      <c r="C8" s="192"/>
      <c r="D8" s="193"/>
      <c r="E8" s="106"/>
      <c r="F8" s="107"/>
      <c r="G8" s="107"/>
      <c r="H8" s="107"/>
      <c r="I8" s="107"/>
      <c r="J8" s="107"/>
      <c r="K8" s="107"/>
      <c r="L8" s="107"/>
      <c r="M8" s="107"/>
      <c r="N8" s="107"/>
      <c r="O8" s="107"/>
      <c r="P8" s="107"/>
      <c r="Q8" s="107"/>
      <c r="R8" s="107"/>
      <c r="S8" s="107"/>
      <c r="T8" s="107"/>
      <c r="U8" s="107"/>
      <c r="V8" s="107"/>
      <c r="W8" s="107"/>
    </row>
    <row r="9" spans="1:28" ht="24.6" customHeight="1" thickBot="1" x14ac:dyDescent="0.3">
      <c r="A9" s="187" t="s">
        <v>3</v>
      </c>
      <c r="B9" s="188"/>
      <c r="C9" s="109" t="s">
        <v>7</v>
      </c>
      <c r="D9" s="109" t="s">
        <v>6</v>
      </c>
      <c r="E9" s="104"/>
      <c r="F9" s="96"/>
      <c r="G9" s="96"/>
      <c r="H9" s="96"/>
      <c r="I9" s="96"/>
      <c r="J9" s="96"/>
      <c r="K9" s="96"/>
      <c r="L9" s="96"/>
      <c r="M9" s="96"/>
      <c r="N9" s="96"/>
      <c r="O9" s="96"/>
      <c r="P9" s="96"/>
      <c r="Q9" s="96"/>
      <c r="R9" s="96"/>
      <c r="S9" s="96"/>
      <c r="T9" s="96"/>
      <c r="U9" s="96"/>
      <c r="V9" s="96"/>
      <c r="W9" s="96"/>
    </row>
    <row r="10" spans="1:28" ht="24.6" customHeight="1" thickBot="1" x14ac:dyDescent="0.3">
      <c r="A10" s="189"/>
      <c r="B10" s="190"/>
      <c r="C10" s="2"/>
      <c r="D10" s="2"/>
      <c r="E10" s="104"/>
      <c r="F10" s="96"/>
      <c r="G10" s="96"/>
      <c r="H10" s="96"/>
      <c r="I10" s="96"/>
      <c r="J10" s="96"/>
      <c r="K10" s="96"/>
      <c r="L10" s="96"/>
      <c r="M10" s="96"/>
      <c r="N10" s="96"/>
      <c r="O10" s="96"/>
      <c r="P10" s="96"/>
      <c r="Q10" s="96"/>
      <c r="R10" s="96"/>
      <c r="S10" s="96"/>
      <c r="T10" s="96"/>
      <c r="U10" s="96"/>
      <c r="V10" s="96"/>
      <c r="W10" s="96"/>
    </row>
    <row r="11" spans="1:28" ht="24.6" customHeight="1" x14ac:dyDescent="0.25">
      <c r="A11" s="194" t="str">
        <f>IF(OR(A10="",B10="",C10=""),"Kérjük töltse ki a kitöltői adatok minden celláját (A10-D10) !  ","")</f>
        <v xml:space="preserve">Kérjük töltse ki a kitöltői adatok minden celláját (A10-D10) !  </v>
      </c>
      <c r="B11" s="194"/>
      <c r="C11" s="194"/>
      <c r="D11" s="195"/>
      <c r="E11" s="1"/>
      <c r="F11" s="102"/>
      <c r="G11" s="103"/>
      <c r="H11" s="103"/>
      <c r="I11" s="104"/>
      <c r="J11" s="105"/>
      <c r="K11" s="96"/>
      <c r="L11" s="96"/>
      <c r="M11" s="96"/>
      <c r="N11" s="96"/>
      <c r="O11" s="96"/>
      <c r="P11" s="96"/>
      <c r="Q11" s="96"/>
      <c r="R11" s="96"/>
      <c r="S11" s="96"/>
      <c r="T11" s="96"/>
      <c r="U11" s="96"/>
      <c r="V11" s="96"/>
      <c r="W11" s="96"/>
      <c r="X11" s="96"/>
      <c r="Y11" s="96"/>
      <c r="Z11" s="96"/>
      <c r="AA11" s="96"/>
      <c r="AB11" s="96"/>
    </row>
    <row r="12" spans="1:28" ht="24.6" customHeight="1" thickBot="1" x14ac:dyDescent="0.3">
      <c r="A12" s="198"/>
      <c r="B12" s="198"/>
      <c r="C12" s="198"/>
      <c r="D12" s="198"/>
      <c r="E12" s="1"/>
      <c r="F12" s="102"/>
      <c r="G12" s="103"/>
      <c r="H12" s="103"/>
      <c r="I12" s="104"/>
      <c r="J12" s="105"/>
      <c r="K12" s="96"/>
      <c r="L12" s="96"/>
      <c r="M12" s="96"/>
      <c r="N12" s="96"/>
      <c r="O12" s="96"/>
      <c r="P12" s="96"/>
      <c r="Q12" s="96"/>
      <c r="R12" s="96"/>
      <c r="S12" s="96"/>
      <c r="T12" s="96"/>
      <c r="U12" s="96"/>
      <c r="V12" s="96"/>
      <c r="W12" s="96"/>
      <c r="X12" s="96"/>
      <c r="Y12" s="96"/>
      <c r="Z12" s="96"/>
      <c r="AA12" s="96"/>
      <c r="AB12" s="96"/>
    </row>
    <row r="13" spans="1:28" ht="24.6" customHeight="1" thickBot="1" x14ac:dyDescent="0.3">
      <c r="A13" s="185" t="s">
        <v>8</v>
      </c>
      <c r="B13" s="186"/>
      <c r="C13" s="186"/>
      <c r="D13" s="201"/>
      <c r="E13" s="62"/>
      <c r="F13" s="102"/>
      <c r="G13" s="103"/>
      <c r="H13" s="103"/>
      <c r="I13" s="104"/>
      <c r="J13" s="105"/>
      <c r="K13" s="96"/>
      <c r="L13" s="96"/>
      <c r="M13" s="96"/>
      <c r="N13" s="96"/>
      <c r="O13" s="96"/>
      <c r="P13" s="96"/>
      <c r="Q13" s="96"/>
      <c r="R13" s="96"/>
      <c r="S13" s="96"/>
      <c r="T13" s="96"/>
      <c r="U13" s="96"/>
      <c r="V13" s="96"/>
      <c r="W13" s="96"/>
      <c r="X13" s="96"/>
      <c r="Y13" s="96"/>
      <c r="Z13" s="96"/>
      <c r="AA13" s="96"/>
      <c r="AB13" s="96"/>
    </row>
    <row r="14" spans="1:28" ht="24.6" customHeight="1" thickBot="1" x14ac:dyDescent="0.35">
      <c r="A14" s="199"/>
      <c r="B14" s="200"/>
      <c r="C14" s="200"/>
      <c r="D14" s="200"/>
      <c r="E14" s="62"/>
      <c r="F14" s="102"/>
      <c r="G14" s="103"/>
      <c r="H14" s="103"/>
      <c r="I14" s="104"/>
      <c r="J14" s="105"/>
      <c r="K14" s="96"/>
      <c r="L14" s="96"/>
      <c r="M14" s="96"/>
      <c r="N14" s="96"/>
      <c r="O14" s="96"/>
      <c r="P14" s="96"/>
      <c r="Q14" s="96"/>
      <c r="R14" s="96"/>
      <c r="S14" s="96"/>
      <c r="T14" s="96"/>
      <c r="U14" s="96"/>
      <c r="V14" s="96"/>
      <c r="W14" s="96"/>
      <c r="X14" s="96"/>
      <c r="Y14" s="96"/>
      <c r="Z14" s="96"/>
      <c r="AA14" s="96"/>
      <c r="AB14" s="96"/>
    </row>
    <row r="15" spans="1:28" s="6" customFormat="1" ht="24.6" customHeight="1" thickBot="1" x14ac:dyDescent="0.3">
      <c r="A15" s="20"/>
      <c r="B15" s="20"/>
      <c r="C15" s="59" t="s">
        <v>56</v>
      </c>
      <c r="D15" s="4"/>
      <c r="E15" s="63"/>
      <c r="F15" s="63"/>
      <c r="G15" s="96"/>
      <c r="H15" s="96"/>
      <c r="I15" s="96"/>
    </row>
    <row r="16" spans="1:28" s="5" customFormat="1" ht="24.6" customHeight="1" thickBot="1" x14ac:dyDescent="0.3">
      <c r="A16" s="202" t="s">
        <v>57</v>
      </c>
      <c r="B16" s="203"/>
      <c r="C16" s="139"/>
      <c r="D16" s="142" t="str">
        <f>IF(OR(C16=""),"    Kérjük töltse ki a telefonszolgáltatás nyújtására vonatkozó cellát (C16)!","")</f>
        <v xml:space="preserve">    Kérjük töltse ki a telefonszolgáltatás nyújtására vonatkozó cellát (C16)!</v>
      </c>
    </row>
    <row r="17" spans="1:10" s="6" customFormat="1" ht="24.6" customHeight="1" thickBot="1" x14ac:dyDescent="0.3">
      <c r="B17" s="61" t="str">
        <f>IF(C16="igen","Kérjük folytassa a kitöltést a 32. sorban!'",IF(C16="nem","Kérjük folytassa a kitöltést a 21. sorban!",""))</f>
        <v/>
      </c>
    </row>
    <row r="18" spans="1:10" s="5" customFormat="1" ht="25.15" customHeight="1" thickBot="1" x14ac:dyDescent="0.3">
      <c r="A18" s="185" t="s">
        <v>58</v>
      </c>
      <c r="B18" s="186"/>
      <c r="C18" s="186"/>
      <c r="D18" s="55"/>
      <c r="E18" s="6"/>
    </row>
    <row r="19" spans="1:10" s="110" customFormat="1" ht="24.6" customHeight="1" thickBot="1" x14ac:dyDescent="0.3">
      <c r="A19" s="7"/>
      <c r="B19" s="8"/>
      <c r="C19" s="8"/>
      <c r="D19" s="8"/>
      <c r="E19" s="8"/>
    </row>
    <row r="20" spans="1:10" s="111" customFormat="1" ht="67.150000000000006" customHeight="1" thickBot="1" x14ac:dyDescent="0.3">
      <c r="A20" s="9"/>
      <c r="B20" s="57" t="s">
        <v>10</v>
      </c>
      <c r="C20" s="58" t="s">
        <v>11</v>
      </c>
      <c r="D20" s="58" t="s">
        <v>12</v>
      </c>
      <c r="E20" s="57" t="s">
        <v>13</v>
      </c>
    </row>
    <row r="21" spans="1:10" s="6" customFormat="1" ht="66" customHeight="1" thickBot="1" x14ac:dyDescent="0.3">
      <c r="A21" s="56" t="s">
        <v>61</v>
      </c>
      <c r="B21" s="79"/>
      <c r="C21" s="80"/>
      <c r="D21" s="80"/>
      <c r="E21" s="81"/>
      <c r="F21" s="85" t="str">
        <f>IF(E21="igen --&gt;","Kérjük beadványához csatolja mellékletként az erről szóló visszaigazolást!","")</f>
        <v/>
      </c>
      <c r="G21" s="60"/>
    </row>
    <row r="22" spans="1:10" s="6" customFormat="1" ht="13.5" customHeight="1" x14ac:dyDescent="0.25">
      <c r="A22" s="10"/>
      <c r="B22" s="11" t="str">
        <f>IF(OR(B21=""),"Kérjük nyilatkozzon a korábban nyújtott szolgáltatásról (B21)!","")</f>
        <v>Kérjük nyilatkozzon a korábban nyújtott szolgáltatásról (B21)!</v>
      </c>
      <c r="C22" s="64" t="str">
        <f>IF(ISBLANK(C21),"Kérjük írja be a dátumot!","")</f>
        <v>Kérjük írja be a dátumot!</v>
      </c>
      <c r="D22" s="64" t="str">
        <f>IF(ISBLANK(D21),"Kérjük írja be a dátumot!","")</f>
        <v>Kérjük írja be a dátumot!</v>
      </c>
      <c r="E22" s="64" t="str">
        <f>IF(ISBLANK(E21),"Kérjük, válasszon (Igen/Nem)!", IF(E21="igen --&gt;","Folytassa a B25. cellában!",""))</f>
        <v>Kérjük, válasszon (Igen/Nem)!</v>
      </c>
      <c r="F22" s="112"/>
      <c r="G22" s="112"/>
    </row>
    <row r="23" spans="1:10" s="6" customFormat="1" ht="13.5" customHeight="1" thickBot="1" x14ac:dyDescent="0.3">
      <c r="A23" s="10"/>
      <c r="B23" s="11"/>
      <c r="C23" s="11"/>
      <c r="D23" s="11"/>
      <c r="E23" s="113"/>
      <c r="F23" s="114"/>
      <c r="G23" s="3"/>
    </row>
    <row r="24" spans="1:10" s="6" customFormat="1" ht="63.75" thickBot="1" x14ac:dyDescent="0.3">
      <c r="A24" s="10"/>
      <c r="B24" s="57" t="s">
        <v>10</v>
      </c>
      <c r="C24" s="65" t="s">
        <v>14</v>
      </c>
      <c r="D24" s="65" t="s">
        <v>15</v>
      </c>
      <c r="E24" s="66" t="s">
        <v>60</v>
      </c>
      <c r="F24" s="112"/>
      <c r="G24" s="112"/>
    </row>
    <row r="25" spans="1:10" s="115" customFormat="1" ht="48" thickBot="1" x14ac:dyDescent="0.3">
      <c r="A25" s="56" t="s">
        <v>16</v>
      </c>
      <c r="B25" s="81"/>
      <c r="C25" s="126"/>
      <c r="D25" s="84"/>
      <c r="E25" s="127"/>
      <c r="F25" s="204" t="str">
        <f>IF(OR(AND(LEFT(D25,5) &lt;&gt; "Egyéb",D25&lt;&gt;""),AND(E25&lt;&gt;"",TRIM(E25)&lt;&gt;"")),"Mentse el az ürlapot és nyújtsa be a határozatban megadott módon","")</f>
        <v/>
      </c>
      <c r="G25" s="205"/>
    </row>
    <row r="26" spans="1:10" s="6" customFormat="1" ht="40.9" customHeight="1" thickBot="1" x14ac:dyDescent="0.3">
      <c r="A26" s="172"/>
      <c r="B26" s="173" t="str">
        <f>IF(OR(B25=""),"Kérjük nyilatkozzon, tervezi-e szolgáltatás nyújtását igen/nem  (B25)!",IF(AND(B25="nem",E21="igen"),"Mentse el a kitöltést és küldje be az adatlapot!",""))</f>
        <v>Kérjük nyilatkozzon, tervezi-e szolgáltatás nyújtását igen/nem  (B25)!</v>
      </c>
      <c r="C26" s="116" t="str">
        <f>IF(ISBLANK(C25),"Kérjük írja be a dátumot!","")</f>
        <v>Kérjük írja be a dátumot!</v>
      </c>
      <c r="D26" s="71" t="str">
        <f>IF(ISBLANK(D25),"Kérjük adja meg, hogy milyemn módon tervezi a szolgáltatás nyújtást (válasszon)! (D25)","")</f>
        <v>Kérjük adja meg, hogy milyemn módon tervezi a szolgáltatás nyújtást (válasszon)! (D25)</v>
      </c>
      <c r="E26" s="117" t="str">
        <f>IF(OR(E25=""),"Kérjük részletezze röviden a szolgáltaásnyújtás módját! Gépelés közben ne használja az ENTER-t!","")</f>
        <v>Kérjük részletezze röviden a szolgáltaásnyújtás módját! Gépelés közben ne használja az ENTER-t!</v>
      </c>
      <c r="F26" s="217"/>
      <c r="G26" s="218"/>
    </row>
    <row r="27" spans="1:10" s="6" customFormat="1" ht="63.75" thickBot="1" x14ac:dyDescent="0.3">
      <c r="A27" s="56" t="s">
        <v>17</v>
      </c>
      <c r="B27" s="12"/>
      <c r="C27" s="13" t="str">
        <f>IF(ISBLANK(B27),"","Ha végzett a kitöltéssel, mentse az ürlapot és küldje be! ")</f>
        <v/>
      </c>
      <c r="D27" s="14"/>
      <c r="E27" s="118"/>
    </row>
    <row r="28" spans="1:10" s="119" customFormat="1" ht="39.75" customHeight="1" thickBot="1" x14ac:dyDescent="0.3">
      <c r="A28" s="15"/>
      <c r="B28" s="16" t="str">
        <f>IF(OR(B27=""),"Kérjük töltse ki a regisztráció fenntartásának okára rákérdező cellát (B27)!                               Gépelés közben ne használja az ENTER-t és ha végzett lépjen ki a cellából!","")</f>
        <v>Kérjük töltse ki a regisztráció fenntartásának okára rákérdező cellát (B27)!                               Gépelés közben ne használja az ENTER-t és ha végzett lépjen ki a cellából!</v>
      </c>
      <c r="C28" s="116" t="str">
        <f>IF(AND(B25="nem",E21="igen"),"Mentse el a kitöltést és küldje be az adatlapot!","")</f>
        <v/>
      </c>
      <c r="D28" s="17" t="str">
        <f>IF(AND(B21&lt;&gt;"",B24="igen",LEFT(C26,3)&lt;&gt;"Egy"),IF(NOT(ISBLANK(C26)),"Köszönjük a kitöltést! Mentse el, majd küldje be az adatlapot.",""),"")</f>
        <v/>
      </c>
      <c r="E28" s="18" t="str">
        <f>IF(AND(B21&lt;&gt;"",B24="igen",LEFT(C26,3)="Egy"),IF(ISBLANK(E26),"Indokolja!", "Köszönjük a kitöltést! Mentse el majd küldje be az adatlapot!"),"")</f>
        <v/>
      </c>
    </row>
    <row r="29" spans="1:10" s="6" customFormat="1" ht="24.6" customHeight="1" thickBot="1" x14ac:dyDescent="0.3">
      <c r="A29" s="185" t="s">
        <v>59</v>
      </c>
      <c r="B29" s="186"/>
      <c r="C29" s="186"/>
      <c r="D29" s="120"/>
    </row>
    <row r="30" spans="1:10" s="6" customFormat="1" ht="25.15" customHeight="1" thickBot="1" x14ac:dyDescent="0.3">
      <c r="A30" s="19"/>
      <c r="B30" s="121"/>
      <c r="C30" s="120"/>
      <c r="D30" s="120"/>
    </row>
    <row r="31" spans="1:10" s="6" customFormat="1" ht="25.15" customHeight="1" thickBot="1" x14ac:dyDescent="0.3">
      <c r="A31" s="206" t="s">
        <v>18</v>
      </c>
      <c r="B31" s="207"/>
      <c r="C31" s="208"/>
    </row>
    <row r="32" spans="1:10" s="21" customFormat="1" ht="24" customHeight="1" thickBot="1" x14ac:dyDescent="0.3">
      <c r="A32" s="209" t="s">
        <v>19</v>
      </c>
      <c r="B32" s="210"/>
      <c r="C32" s="140"/>
      <c r="D32" s="20" t="str">
        <f>IF(C32&lt;C33,"HIBA! C33 nem lehet nagyobb mint C32!","")</f>
        <v/>
      </c>
      <c r="E32" s="6"/>
      <c r="F32" s="6"/>
      <c r="G32" s="6"/>
      <c r="H32" s="6"/>
      <c r="I32" s="6"/>
      <c r="J32" s="6"/>
    </row>
    <row r="33" spans="1:11" s="21" customFormat="1" ht="24" customHeight="1" thickBot="1" x14ac:dyDescent="0.3">
      <c r="A33" s="215" t="s">
        <v>65</v>
      </c>
      <c r="B33" s="216"/>
      <c r="C33" s="140"/>
      <c r="D33" s="20" t="str">
        <f>IF(C33&lt;C34,"HIBA! C34 nem lehet nagyobb mint C33!","")</f>
        <v/>
      </c>
      <c r="E33" s="22"/>
    </row>
    <row r="34" spans="1:11" s="21" customFormat="1" ht="24" customHeight="1" thickBot="1" x14ac:dyDescent="0.3">
      <c r="A34" s="94"/>
      <c r="B34" s="94" t="s">
        <v>66</v>
      </c>
      <c r="C34" s="140"/>
      <c r="D34" s="16" t="str">
        <f>IF(AND(C32=0,C33=0,C34=0,COUNTBLANK(C32:C34)=0),"Kérjük ellenőrizze, megfelelően töltötte-e ki a C16 cellát (Igen/Nem)! Amennyiben C16='Igen' és nem rendelkezik előfizetővel (C32:C34=0) kérjük részletezze az okokat a Szolgáltatói egjegyzés sorban (63. sor)!","")</f>
        <v/>
      </c>
      <c r="E34" s="23"/>
    </row>
    <row r="35" spans="1:11" ht="48.75" customHeight="1" thickBot="1" x14ac:dyDescent="0.3">
      <c r="A35" s="24"/>
      <c r="B35" s="25"/>
      <c r="C35" s="141" t="str">
        <f>IF(OR(C32="",C33="",C34=""),"Kérjük adja meg az előfizetőszámokat         (C32 - C34 MINDEN cellájában)!","")</f>
        <v>Kérjük adja meg az előfizetőszámokat         (C32 - C34 MINDEN cellájában)!</v>
      </c>
      <c r="E35" s="23"/>
      <c r="F35" s="21"/>
      <c r="G35" s="21"/>
      <c r="H35" s="21"/>
      <c r="I35" s="21"/>
      <c r="J35" s="21"/>
      <c r="K35" s="21"/>
    </row>
    <row r="36" spans="1:11" ht="49.15" customHeight="1" x14ac:dyDescent="0.3">
      <c r="A36" s="206" t="s">
        <v>20</v>
      </c>
      <c r="B36" s="207"/>
      <c r="C36" s="211"/>
      <c r="E36" s="212" t="s">
        <v>21</v>
      </c>
      <c r="F36" s="213"/>
      <c r="G36" s="214"/>
    </row>
    <row r="37" spans="1:11" ht="24.6" customHeight="1" x14ac:dyDescent="0.25">
      <c r="A37" s="223" t="s">
        <v>22</v>
      </c>
      <c r="B37" s="224"/>
      <c r="C37" s="227" t="s">
        <v>10</v>
      </c>
      <c r="E37" s="26" t="s">
        <v>3</v>
      </c>
      <c r="F37" s="27" t="s">
        <v>23</v>
      </c>
      <c r="G37" s="28" t="s">
        <v>4</v>
      </c>
    </row>
    <row r="38" spans="1:11" ht="24.6" customHeight="1" x14ac:dyDescent="0.25">
      <c r="A38" s="225"/>
      <c r="B38" s="226"/>
      <c r="C38" s="228"/>
      <c r="E38" s="29"/>
      <c r="F38" s="128"/>
      <c r="G38" s="129"/>
      <c r="H38" s="219" t="str">
        <f t="shared" ref="H38:H40" si="0">IF(AND(COUNTBLANK(E38:G38)&lt;3,COUNTBLANK(E38:G38)&gt;0),"Töltsön ki minden cellát a sorban!",IF(AND(ISBLANK(E37),NOT(ISBLANK(E38))),"Ne hagyjon ki üres sorokat!",""))</f>
        <v/>
      </c>
      <c r="I38" s="220"/>
      <c r="J38" s="220"/>
    </row>
    <row r="39" spans="1:11" ht="24.6" customHeight="1" x14ac:dyDescent="0.25">
      <c r="A39" s="221" t="s">
        <v>24</v>
      </c>
      <c r="B39" s="67" t="s">
        <v>25</v>
      </c>
      <c r="C39" s="89"/>
      <c r="E39" s="29"/>
      <c r="F39" s="128"/>
      <c r="G39" s="129"/>
      <c r="H39" s="219" t="str">
        <f t="shared" si="0"/>
        <v/>
      </c>
      <c r="I39" s="220"/>
      <c r="J39" s="220"/>
    </row>
    <row r="40" spans="1:11" s="122" customFormat="1" ht="24.6" customHeight="1" x14ac:dyDescent="0.25">
      <c r="A40" s="222"/>
      <c r="B40" s="67" t="s">
        <v>26</v>
      </c>
      <c r="C40" s="89"/>
      <c r="D40" s="229" t="str">
        <f>IF(OR(C40= "igen",C42= "igen",C46= "igen"), "Kérjük töltse ki az Üzemeltetést végző vállakozás(ok) adait is az E38 cellától kezdődően!","")</f>
        <v/>
      </c>
      <c r="E40" s="29"/>
      <c r="F40" s="128"/>
      <c r="G40" s="129"/>
      <c r="H40" s="219" t="str">
        <f t="shared" si="0"/>
        <v/>
      </c>
      <c r="I40" s="220"/>
      <c r="J40" s="220"/>
    </row>
    <row r="41" spans="1:11" ht="24.6" customHeight="1" x14ac:dyDescent="0.25">
      <c r="A41" s="221" t="s">
        <v>27</v>
      </c>
      <c r="B41" s="67" t="s">
        <v>25</v>
      </c>
      <c r="C41" s="89"/>
      <c r="D41" s="229"/>
      <c r="E41" s="29"/>
      <c r="F41" s="128"/>
      <c r="G41" s="129"/>
      <c r="H41" s="219" t="str">
        <f>IF(AND(COUNTBLANK(E41:G41)&lt;3,COUNTBLANK(E41:G41)&gt;0),"Töltsön ki minden cellát a sorban!",IF(AND(ISBLANK(E40),NOT(ISBLANK(E41))),"Ne hagyjon ki üres sorokat!",""))</f>
        <v/>
      </c>
      <c r="I41" s="220"/>
      <c r="J41" s="220"/>
    </row>
    <row r="42" spans="1:11" ht="24.6" customHeight="1" x14ac:dyDescent="0.25">
      <c r="A42" s="222"/>
      <c r="B42" s="67" t="s">
        <v>26</v>
      </c>
      <c r="C42" s="89"/>
      <c r="D42" s="229"/>
      <c r="E42" s="130"/>
      <c r="F42" s="131"/>
      <c r="G42" s="129"/>
      <c r="H42" s="219" t="str">
        <f t="shared" ref="H42:H46" si="1">IF(AND(COUNTBLANK(E42:G42)&lt;3,COUNTBLANK(E42:G42)&gt;0),"Töltsön ki minden cellát a sorban!",IF(AND(ISBLANK(E41),NOT(ISBLANK(E42))),"Ne hagyjon ki üres sorokat!",""))</f>
        <v/>
      </c>
      <c r="I42" s="220"/>
      <c r="J42" s="220"/>
    </row>
    <row r="43" spans="1:11" ht="24.6" customHeight="1" x14ac:dyDescent="0.25">
      <c r="A43" s="230" t="s">
        <v>28</v>
      </c>
      <c r="B43" s="68" t="s">
        <v>29</v>
      </c>
      <c r="C43" s="89"/>
      <c r="D43" s="229"/>
      <c r="E43" s="130"/>
      <c r="F43" s="131"/>
      <c r="G43" s="129"/>
      <c r="H43" s="219" t="str">
        <f t="shared" si="1"/>
        <v/>
      </c>
      <c r="I43" s="220"/>
      <c r="J43" s="220"/>
    </row>
    <row r="44" spans="1:11" ht="24.6" customHeight="1" x14ac:dyDescent="0.25">
      <c r="A44" s="222"/>
      <c r="B44" s="68" t="s">
        <v>30</v>
      </c>
      <c r="C44" s="89"/>
      <c r="D44" s="229" t="str">
        <f>IF(OR(C45= "igen",C46= "igen"), "Kérjük részletezze a 'Szolgáltatói megjegyzések' cellában (63. sor), hogy milyen egyéb módon nyújtja a szolgáltatást!","")</f>
        <v/>
      </c>
      <c r="E44" s="130"/>
      <c r="F44" s="131"/>
      <c r="G44" s="129"/>
      <c r="H44" s="219" t="str">
        <f t="shared" si="1"/>
        <v/>
      </c>
      <c r="I44" s="220"/>
      <c r="J44" s="220"/>
    </row>
    <row r="45" spans="1:11" ht="24.6" customHeight="1" x14ac:dyDescent="0.25">
      <c r="A45" s="230" t="s">
        <v>68</v>
      </c>
      <c r="B45" s="69" t="s">
        <v>25</v>
      </c>
      <c r="C45" s="90"/>
      <c r="D45" s="229"/>
      <c r="E45" s="130"/>
      <c r="F45" s="131"/>
      <c r="G45" s="129"/>
      <c r="H45" s="219" t="str">
        <f t="shared" si="1"/>
        <v/>
      </c>
      <c r="I45" s="220"/>
      <c r="J45" s="220"/>
    </row>
    <row r="46" spans="1:11" ht="24.6" customHeight="1" thickBot="1" x14ac:dyDescent="0.3">
      <c r="A46" s="222"/>
      <c r="B46" s="70" t="s">
        <v>26</v>
      </c>
      <c r="C46" s="91"/>
      <c r="D46" s="229"/>
      <c r="E46" s="132"/>
      <c r="F46" s="133"/>
      <c r="G46" s="134"/>
      <c r="H46" s="219" t="str">
        <f t="shared" si="1"/>
        <v/>
      </c>
      <c r="I46" s="220"/>
      <c r="J46" s="220"/>
    </row>
    <row r="47" spans="1:11" ht="72" customHeight="1" x14ac:dyDescent="0.25">
      <c r="C47" s="141" t="str">
        <f>IF(OR(C39="",C40="",C41="", C42="",C43="",C44="",C45="",C46=""),"Kérjük adja meg a szolgáltatásnyújtás módjára vonatkozó információkat         (C39 - C46 MINDEN cellájában)!",IF(AND(C39="nem",C40="nem",C41="nem", C42="nem",C43="nem",C44="nem",C45="nem",C46="nem"), "HIBA / Ellentmondás!     C16='igen' és   minden cellába 'nem' válasz került!  Javítsa!","Folytassa a kitöltést a B51 cellában!" ))</f>
        <v>Kérjük adja meg a szolgáltatásnyújtás módjára vonatkozó információkat         (C39 - C46 MINDEN cellájában)!</v>
      </c>
      <c r="E47" s="72" t="str">
        <f>IF(ISBLANK(E46),"","További szolgáltatók adait megadhatja a Szolgáltató megjegyzés sorban (63. sor) ")</f>
        <v/>
      </c>
    </row>
    <row r="48" spans="1:11" ht="24.75" customHeight="1" thickBot="1" x14ac:dyDescent="0.3">
      <c r="A48" s="24"/>
      <c r="B48" s="30"/>
      <c r="C48" s="23"/>
      <c r="D48" s="23"/>
      <c r="E48" s="31"/>
    </row>
    <row r="49" spans="1:7" ht="49.15" customHeight="1" x14ac:dyDescent="0.25">
      <c r="A49" s="235" t="s">
        <v>31</v>
      </c>
      <c r="B49" s="236"/>
      <c r="C49" s="237" t="s">
        <v>32</v>
      </c>
      <c r="D49" s="238"/>
      <c r="E49" s="239"/>
    </row>
    <row r="50" spans="1:7" ht="49.15" customHeight="1" thickBot="1" x14ac:dyDescent="0.3">
      <c r="A50" s="32" t="s">
        <v>33</v>
      </c>
      <c r="B50" s="33" t="s">
        <v>10</v>
      </c>
      <c r="C50" s="86" t="s">
        <v>34</v>
      </c>
      <c r="D50" s="176" t="s">
        <v>10</v>
      </c>
      <c r="E50" s="87" t="s">
        <v>35</v>
      </c>
    </row>
    <row r="51" spans="1:7" ht="49.15" customHeight="1" thickBot="1" x14ac:dyDescent="0.3">
      <c r="A51" s="82" t="s">
        <v>55</v>
      </c>
      <c r="B51" s="77"/>
      <c r="C51" s="34" t="s">
        <v>62</v>
      </c>
      <c r="D51" s="35"/>
      <c r="E51" s="36"/>
      <c r="F51" s="141" t="str">
        <f>IF((AND(B51="igen",D51="nem")),"HIBA! Amennyiben közvetlenül kapcsolódik más szolgáltató felé, a végződtetési díjat saját maga számlázza ki!","")</f>
        <v/>
      </c>
      <c r="G51" s="95" t="str">
        <f>IF((AND(D51="igen",E51="")),"Kérjük adja meg a végződtetési díj mértékére vonatkozó információt (E51)!","")</f>
        <v/>
      </c>
    </row>
    <row r="52" spans="1:7" ht="49.15" customHeight="1" thickBot="1" x14ac:dyDescent="0.3">
      <c r="A52" s="83" t="s">
        <v>36</v>
      </c>
      <c r="B52" s="78"/>
      <c r="C52" s="73" t="s">
        <v>63</v>
      </c>
      <c r="D52" s="74"/>
      <c r="E52" s="174"/>
      <c r="F52" s="95" t="str">
        <f>IF(AND(E52="", E53=""),"Kérjük adja meg a végződtetési díj mértékére vonatkozó információkat (E52-E53)!","")</f>
        <v>Kérjük adja meg a végződtetési díj mértékére vonatkozó információkat (E52-E53)!</v>
      </c>
      <c r="G52" s="95" t="str">
        <f t="shared" ref="G52:G53" si="2">IF((AND(D52="igen",E52="")),"Kérjük adja meg a végződtetési díj mértékére vonatkozó információt (E51)!","")</f>
        <v/>
      </c>
    </row>
    <row r="53" spans="1:7" ht="49.15" customHeight="1" thickBot="1" x14ac:dyDescent="0.3">
      <c r="A53" s="37"/>
      <c r="B53" s="88" t="str">
        <f>IF(AND(B51="",B52=""),"Kérjük adja meg az összekapcsolás módjára vonatkozó információkat (B51-B52)!",IF(B52="igen","Kérjük töltse ki az összekapcsolást végző vállalkozás(ok) adatait is! (A57-D60)",IF(B52="","Kérjük töltse ki a 'B52' cellát  (igen/nem)!",IF(AND(B51="nem",B52="nem",OR(C43&lt;&gt;"igen",C44&lt;&gt;"nem",C45&lt;&gt;"nem",C46&lt;&gt;"nem",C39&lt;&gt;"nem",C40&lt;&gt;"nem",C41&lt;&gt;"nem",C42&lt;&gt;"nem")), "HIBA!  Valahogyan kapcsolódnia kell! ",""))))</f>
        <v>Kérjük adja meg az összekapcsolás módjára vonatkozó információkat (B51-B52)!</v>
      </c>
      <c r="C53" s="75" t="s">
        <v>64</v>
      </c>
      <c r="D53" s="76"/>
      <c r="E53" s="175" t="str">
        <f>IF(D53="igen","Folytassa a kitöltést az 57.sorban!","")</f>
        <v/>
      </c>
      <c r="G53" s="95" t="str">
        <f t="shared" si="2"/>
        <v/>
      </c>
    </row>
    <row r="54" spans="1:7" ht="48.75" customHeight="1" thickBot="1" x14ac:dyDescent="0.3">
      <c r="A54" s="23"/>
      <c r="B54" s="52" t="str">
        <f>IF(AND(B51="nem",B52="nem"), "HIBA!  Valahogyan kapcsolódnia kell! ","")</f>
        <v/>
      </c>
      <c r="C54" s="38"/>
      <c r="D54" s="95" t="str">
        <f>IF(OR(ISBLANK(D52),ISBLANK(D53)),"Töltse ki a D52 és a D53 cellát!",IF(AND(D52="nem",D53="nem"),"HIBA! a kapcsolódást biztosító szolgáltatónak valamilyen módon fel kell számolnia a végződtetési díjat!",""))</f>
        <v>Töltse ki a D52 és a D53 cellát!</v>
      </c>
      <c r="E54" s="95" t="str">
        <f>IF(AND(E51="",E52="",OR(D51="igen",D52="igen")),"HIBA! Adja meg az alkalmazott végződtetési díjat!","")</f>
        <v/>
      </c>
    </row>
    <row r="55" spans="1:7" ht="24.6" customHeight="1" x14ac:dyDescent="0.25">
      <c r="A55" s="206" t="s">
        <v>67</v>
      </c>
      <c r="B55" s="231"/>
      <c r="C55" s="232"/>
      <c r="D55" s="233" t="s">
        <v>35</v>
      </c>
      <c r="E55" s="95"/>
    </row>
    <row r="56" spans="1:7" ht="24.6" customHeight="1" x14ac:dyDescent="0.25">
      <c r="A56" s="39" t="s">
        <v>3</v>
      </c>
      <c r="B56" s="40" t="s">
        <v>23</v>
      </c>
      <c r="C56" s="41" t="s">
        <v>4</v>
      </c>
      <c r="D56" s="234"/>
      <c r="E56" s="37"/>
    </row>
    <row r="57" spans="1:7" ht="24.6" customHeight="1" x14ac:dyDescent="0.25">
      <c r="A57" s="42"/>
      <c r="B57" s="135"/>
      <c r="C57" s="135"/>
      <c r="D57" s="136"/>
      <c r="E57" s="95" t="str">
        <f>IF(AND(COUNTBLANK(A57:D57)&lt;4,COUNTBLANK(A57:D57)&gt;0),"Töltsön ki minden cellát a sorban!","")</f>
        <v/>
      </c>
    </row>
    <row r="58" spans="1:7" ht="24.6" customHeight="1" x14ac:dyDescent="0.25">
      <c r="A58" s="42"/>
      <c r="B58" s="135"/>
      <c r="C58" s="135"/>
      <c r="D58" s="136"/>
      <c r="E58" s="95" t="str">
        <f t="shared" ref="E58:E60" si="3">IF(AND(COUNTBLANK(A58:D58)&lt;4,COUNTBLANK(A58:D58)&gt;0),"Töltsön ki minden cellát a sorban!","")</f>
        <v/>
      </c>
    </row>
    <row r="59" spans="1:7" ht="24.6" customHeight="1" x14ac:dyDescent="0.25">
      <c r="A59" s="42"/>
      <c r="B59" s="135"/>
      <c r="C59" s="135"/>
      <c r="D59" s="136"/>
      <c r="E59" s="95" t="str">
        <f t="shared" si="3"/>
        <v/>
      </c>
    </row>
    <row r="60" spans="1:7" ht="24.6" customHeight="1" thickBot="1" x14ac:dyDescent="0.3">
      <c r="A60" s="43"/>
      <c r="B60" s="137"/>
      <c r="C60" s="137"/>
      <c r="D60" s="138"/>
      <c r="E60" s="95" t="str">
        <f t="shared" si="3"/>
        <v/>
      </c>
    </row>
    <row r="61" spans="1:7" s="46" customFormat="1" ht="15.75" x14ac:dyDescent="0.25">
      <c r="A61" s="44"/>
      <c r="B61" s="123" t="str">
        <f>IF(ISBLANK(A60),"","Amennyiben még folytatni kívánja az Összekapcsolást végző szolgáltatók felsorolását, azt megteheti a 'Szolgáltatói megjegyzések' területen (B63 cella)")</f>
        <v/>
      </c>
      <c r="C61" s="44"/>
      <c r="D61" s="45"/>
      <c r="E61" s="44"/>
    </row>
    <row r="62" spans="1:7" s="46" customFormat="1" ht="15.75" x14ac:dyDescent="0.25">
      <c r="A62" s="44"/>
      <c r="B62" s="124" t="s">
        <v>147</v>
      </c>
      <c r="C62" s="44"/>
      <c r="D62" s="45"/>
      <c r="E62" s="44"/>
    </row>
    <row r="63" spans="1:7" s="46" customFormat="1" ht="96" customHeight="1" x14ac:dyDescent="0.25">
      <c r="A63" s="125" t="s">
        <v>37</v>
      </c>
      <c r="B63" s="92"/>
      <c r="C63" s="93" t="str">
        <f>IF(NOT(ISBLANK(B63)),"Ha végzett a kitöltéssel, mentse az ürlapot és nyújtsa be a határozatban megadott módon!","")</f>
        <v/>
      </c>
      <c r="D63" s="45"/>
      <c r="E63" s="44"/>
    </row>
    <row r="64" spans="1:7" x14ac:dyDescent="0.25">
      <c r="A64" s="46"/>
      <c r="B64" s="46"/>
      <c r="C64" s="47"/>
      <c r="D64" s="46"/>
    </row>
  </sheetData>
  <sheetProtection password="C632" sheet="1" objects="1" scenarios="1"/>
  <mergeCells count="43">
    <mergeCell ref="A55:C55"/>
    <mergeCell ref="D55:D56"/>
    <mergeCell ref="A45:A46"/>
    <mergeCell ref="H45:J45"/>
    <mergeCell ref="H46:J46"/>
    <mergeCell ref="A49:B49"/>
    <mergeCell ref="C49:E49"/>
    <mergeCell ref="H38:J38"/>
    <mergeCell ref="A39:A40"/>
    <mergeCell ref="H39:J39"/>
    <mergeCell ref="H40:J40"/>
    <mergeCell ref="A41:A42"/>
    <mergeCell ref="H41:J41"/>
    <mergeCell ref="H42:J42"/>
    <mergeCell ref="A37:B38"/>
    <mergeCell ref="C37:C38"/>
    <mergeCell ref="D40:D43"/>
    <mergeCell ref="A43:A44"/>
    <mergeCell ref="H43:J43"/>
    <mergeCell ref="H44:J44"/>
    <mergeCell ref="D44:D46"/>
    <mergeCell ref="F25:G25"/>
    <mergeCell ref="A31:C31"/>
    <mergeCell ref="A32:B32"/>
    <mergeCell ref="A36:C36"/>
    <mergeCell ref="E36:G36"/>
    <mergeCell ref="A33:B33"/>
    <mergeCell ref="A29:C29"/>
    <mergeCell ref="F26:G26"/>
    <mergeCell ref="A1:D1"/>
    <mergeCell ref="A2:D2"/>
    <mergeCell ref="A4:D4"/>
    <mergeCell ref="A7:D7"/>
    <mergeCell ref="A18:C18"/>
    <mergeCell ref="A9:B9"/>
    <mergeCell ref="A10:B10"/>
    <mergeCell ref="A8:D8"/>
    <mergeCell ref="A11:D11"/>
    <mergeCell ref="A3:D3"/>
    <mergeCell ref="A12:D12"/>
    <mergeCell ref="A14:D14"/>
    <mergeCell ref="A13:D13"/>
    <mergeCell ref="A16:B16"/>
  </mergeCells>
  <conditionalFormatting sqref="A60:D61">
    <cfRule type="expression" dxfId="35" priority="39">
      <formula>$C$16="nem"</formula>
    </cfRule>
  </conditionalFormatting>
  <conditionalFormatting sqref="D18 F18:G18 A19:G21 A22:C22 E22:G22 A23:G25 A27:G28 E26:G26 A26:C26">
    <cfRule type="expression" dxfId="34" priority="38">
      <formula>$C$16&lt;&gt;"nem"</formula>
    </cfRule>
  </conditionalFormatting>
  <conditionalFormatting sqref="A30:XFD32 A38:G39 K38:XFD46 H38:H46 A40:C43 E40:G43 A47:XFD61 A34:XFD37 A33 D29:XFD29 A44:G44 A45:C46 E45:G46 C33:XFD33">
    <cfRule type="expression" dxfId="33" priority="6">
      <formula>$C$16&lt;&gt;"igen"</formula>
    </cfRule>
  </conditionalFormatting>
  <conditionalFormatting sqref="A24:G25 A27:G28 E26:G26 A26:C26">
    <cfRule type="expression" dxfId="32" priority="36">
      <formula>AND($B$21&lt;&gt;"nem",$B$21&lt;&gt;"igen")</formula>
    </cfRule>
  </conditionalFormatting>
  <conditionalFormatting sqref="C20:G21 C22 E22:G22">
    <cfRule type="expression" dxfId="31" priority="35">
      <formula>$B$21&lt;&gt;"igen"</formula>
    </cfRule>
  </conditionalFormatting>
  <conditionalFormatting sqref="A27:F28">
    <cfRule type="expression" dxfId="30" priority="34">
      <formula>OR($B$25&lt;&gt;"nem", AND($E$21&lt;&gt;"nem",$B$21&lt;&gt;"nem"))</formula>
    </cfRule>
  </conditionalFormatting>
  <conditionalFormatting sqref="C24:G25 C28 E26:G26 C26">
    <cfRule type="expression" dxfId="29" priority="33">
      <formula>$B$25&lt;&gt;"igen"</formula>
    </cfRule>
  </conditionalFormatting>
  <conditionalFormatting sqref="C20:C21">
    <cfRule type="expression" dxfId="28" priority="32">
      <formula>AND(OR($B$21="nem",$B$21=""),$C$16="nem")</formula>
    </cfRule>
  </conditionalFormatting>
  <conditionalFormatting sqref="C24:C25">
    <cfRule type="expression" dxfId="27" priority="31">
      <formula>AND($B$25&lt;&gt;"igen",$B$21&lt;&gt;"")</formula>
    </cfRule>
  </conditionalFormatting>
  <conditionalFormatting sqref="C49:C51">
    <cfRule type="expression" dxfId="26" priority="29">
      <formula>AND($B$51="",$C$16="igen")</formula>
    </cfRule>
  </conditionalFormatting>
  <conditionalFormatting sqref="B52">
    <cfRule type="expression" dxfId="25" priority="22">
      <formula>AND($B$51&lt;&gt;"nem",$C$16="igen")</formula>
    </cfRule>
  </conditionalFormatting>
  <conditionalFormatting sqref="A55:F60">
    <cfRule type="expression" dxfId="24" priority="26">
      <formula>$B$52&lt;&gt;"igen"</formula>
    </cfRule>
  </conditionalFormatting>
  <conditionalFormatting sqref="E36:J46">
    <cfRule type="expression" dxfId="23" priority="25">
      <formula>AND($C$40&lt;&gt;"igen",$C$42&lt;&gt;"igen",$C$46&lt;&gt;"igen")</formula>
    </cfRule>
  </conditionalFormatting>
  <conditionalFormatting sqref="D40">
    <cfRule type="expression" dxfId="22" priority="24">
      <formula>$C$16&lt;&gt;"igen"</formula>
    </cfRule>
  </conditionalFormatting>
  <conditionalFormatting sqref="C49:G51 G52:G53">
    <cfRule type="expression" dxfId="21" priority="37">
      <formula>$B$51&lt;&gt;"igen"</formula>
    </cfRule>
  </conditionalFormatting>
  <conditionalFormatting sqref="C52:E52">
    <cfRule type="expression" dxfId="20" priority="23">
      <formula>OR(AND($B$52="",$B$51="igen"),AND($B$51="nem",$B$52=""),AND($B$51="nem",$B$52="igen"))</formula>
    </cfRule>
  </conditionalFormatting>
  <conditionalFormatting sqref="C52:F55">
    <cfRule type="expression" dxfId="19" priority="21">
      <formula>$B$52&lt;&gt;"igen"</formula>
    </cfRule>
  </conditionalFormatting>
  <conditionalFormatting sqref="D22">
    <cfRule type="expression" dxfId="18" priority="19">
      <formula>$C$16&lt;&gt;"nem"</formula>
    </cfRule>
  </conditionalFormatting>
  <conditionalFormatting sqref="D22">
    <cfRule type="expression" dxfId="17" priority="18">
      <formula>$B$21&lt;&gt;"igen"</formula>
    </cfRule>
  </conditionalFormatting>
  <conditionalFormatting sqref="C63">
    <cfRule type="expression" dxfId="16" priority="5">
      <formula>$C$16="igen"</formula>
    </cfRule>
  </conditionalFormatting>
  <conditionalFormatting sqref="E24:E26">
    <cfRule type="expression" dxfId="15" priority="14">
      <formula>$D$25&lt;&gt;"Egyéb (pl. vegyes) módon"</formula>
    </cfRule>
  </conditionalFormatting>
  <conditionalFormatting sqref="E24:E25">
    <cfRule type="expression" dxfId="14" priority="13">
      <formula>AND($D$25&lt;&gt;"Egyéb (pl. vegyes) módon",$B$25="igen")</formula>
    </cfRule>
  </conditionalFormatting>
  <conditionalFormatting sqref="D26">
    <cfRule type="expression" dxfId="13" priority="12">
      <formula>$C$16&lt;&gt;"nem"</formula>
    </cfRule>
  </conditionalFormatting>
  <conditionalFormatting sqref="D26">
    <cfRule type="expression" dxfId="12" priority="11">
      <formula>AND($B$21&lt;&gt;"nem",$B$21&lt;&gt;"igen")</formula>
    </cfRule>
  </conditionalFormatting>
  <conditionalFormatting sqref="D26">
    <cfRule type="expression" dxfId="11" priority="10">
      <formula>$B$25&lt;&gt;"igen"</formula>
    </cfRule>
  </conditionalFormatting>
  <conditionalFormatting sqref="D52:E52">
    <cfRule type="expression" dxfId="10" priority="20">
      <formula>$B$51="igen"</formula>
    </cfRule>
  </conditionalFormatting>
  <conditionalFormatting sqref="C49:C52">
    <cfRule type="expression" dxfId="9" priority="9">
      <formula>$B$51="nem"</formula>
    </cfRule>
  </conditionalFormatting>
  <conditionalFormatting sqref="C49:C50">
    <cfRule type="expression" dxfId="8" priority="8">
      <formula>$B$52="igen"</formula>
    </cfRule>
  </conditionalFormatting>
  <conditionalFormatting sqref="C50:E50">
    <cfRule type="expression" dxfId="7" priority="7">
      <formula>$B$52="igen"</formula>
    </cfRule>
  </conditionalFormatting>
  <conditionalFormatting sqref="A52:XFD60">
    <cfRule type="expression" dxfId="6" priority="73">
      <formula>$B$51&lt;&gt;"nem"</formula>
    </cfRule>
  </conditionalFormatting>
  <conditionalFormatting sqref="C62">
    <cfRule type="expression" dxfId="5" priority="15">
      <formula>$B$25&lt;&gt;"nem"</formula>
    </cfRule>
    <cfRule type="expression" dxfId="4" priority="16">
      <formula>$B$21&lt;&gt;"nem"</formula>
    </cfRule>
    <cfRule type="expression" dxfId="3" priority="17">
      <formula>$C$16&lt;&gt;"nem"</formula>
    </cfRule>
  </conditionalFormatting>
  <conditionalFormatting sqref="A26">
    <cfRule type="expression" dxfId="2" priority="3">
      <formula>$B$25=""</formula>
    </cfRule>
  </conditionalFormatting>
  <conditionalFormatting sqref="B26">
    <cfRule type="expression" dxfId="1" priority="2">
      <formula>$B$25="igen"</formula>
    </cfRule>
  </conditionalFormatting>
  <conditionalFormatting sqref="E53">
    <cfRule type="expression" dxfId="0" priority="1">
      <formula>$D$53="igen"</formula>
    </cfRule>
  </conditionalFormatting>
  <dataValidations count="9">
    <dataValidation type="date" allowBlank="1" showInputMessage="1" showErrorMessage="1" error="Hibás dátum!" promptTitle="Dátumforma:" prompt="(ÉÉÉÉ.HH.NN)_x000a_azaz ÉV.HÓ.NAP számokkal!" sqref="C21" xr:uid="{BA450E93-8C6E-4AE6-9207-2F10518A9EEF}">
      <formula1>36526</formula1>
      <formula2>TODAY()</formula2>
    </dataValidation>
    <dataValidation type="date" allowBlank="1" showInputMessage="1" showErrorMessage="1" sqref="D21" xr:uid="{2595C670-9467-4F4B-B3EB-C5ED0CEA1F24}">
      <formula1>36526</formula1>
      <formula2>TODAY()</formula2>
    </dataValidation>
    <dataValidation type="list" showErrorMessage="1" error="Érvénytelen adatot adott meg._x000a_" sqref="C54" xr:uid="{135A1D52-F41E-492D-BDAA-0A00A1ED0C89}">
      <mc:AlternateContent xmlns:x12ac="http://schemas.microsoft.com/office/spreadsheetml/2011/1/ac" xmlns:mc="http://schemas.openxmlformats.org/markup-compatibility/2006">
        <mc:Choice Requires="x12ac">
          <x12ac:list>"igen, mi szedjük a díjat", más szolgáltató(k) szed(nek) díjat," igen, többen szedünk végződtetési díjat", senki sem szed végződtetési díjat," nincs tudomásom róla, hogy végződtetési díjat szedne valaki"</x12ac:list>
        </mc:Choice>
        <mc:Fallback>
          <formula1>"igen, mi szedjük a díjat, más szolgáltató(k) szed(nek) díjat, igen, többen szedünk végződtetési díjat, senki sem szed végződtetési díjat, nincs tudomásom róla, hogy végződtetési díjat szedne valaki"</formula1>
        </mc:Fallback>
      </mc:AlternateContent>
    </dataValidation>
    <dataValidation type="list" showInputMessage="1" showErrorMessage="1" sqref="D25" xr:uid="{FD4D7DC1-E317-4678-8B9D-6E924433AF42}">
      <formula1>"Hagyományos vezetékes, Nomadikus, VoiP saját hálózaton, VoiP Más hálózatán, Egyéb (pl. vegyes) módon"</formula1>
    </dataValidation>
    <dataValidation allowBlank="1" showInputMessage="1" showErrorMessage="1" prompt="A Szolgáltató kódja a felhívás/határozat elején a szolgáltatói adatok között található és a formátuma  9999-E azaz 4 szám kötőjel nagy E" sqref="A6" xr:uid="{271669CD-C65D-40D5-8D17-800DD41AA71E}"/>
    <dataValidation type="list" showErrorMessage="1" error="Érvénytelen adatot adott meg._x000a_" sqref="C16 B25 B21 C39:C46 B51:B52 D51:D53" xr:uid="{530BDE2B-BF9E-4E2D-AF1B-85C8515098E3}">
      <formula1>"igen, nem"</formula1>
    </dataValidation>
    <dataValidation type="whole" allowBlank="1" showInputMessage="1" showErrorMessage="1" error="Csak egész számot írhat be!" sqref="C32:C34" xr:uid="{6E6FCB57-2D72-4214-86B3-8DECC4EB42BA}">
      <formula1>0</formula1>
      <formula2>100000000</formula2>
    </dataValidation>
    <dataValidation type="decimal" allowBlank="1" showInputMessage="1" showErrorMessage="1" sqref="E51" xr:uid="{5C2CFC67-3201-48A0-BDC4-7B89A0A8FB54}">
      <formula1>0</formula1>
      <formula2>1000000000</formula2>
    </dataValidation>
    <dataValidation type="list" showErrorMessage="1" error="Érvénytelen adatot adott meg._x000a_" sqref="E21" xr:uid="{3795BD97-1A4E-4BC3-B37E-D8B84F0DEA0B}">
      <formula1>"igen --&gt;, nem"</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8F8D0-2A64-4306-AE80-6237DAC2022E}">
  <sheetPr>
    <pageSetUpPr fitToPage="1"/>
  </sheetPr>
  <dimension ref="A1:D86"/>
  <sheetViews>
    <sheetView zoomScale="90" zoomScaleNormal="90" workbookViewId="0">
      <selection activeCell="A5" sqref="A5:B5"/>
    </sheetView>
  </sheetViews>
  <sheetFormatPr defaultRowHeight="15" x14ac:dyDescent="0.25"/>
  <cols>
    <col min="1" max="1" width="75.140625" style="48" customWidth="1"/>
    <col min="2" max="2" width="120.85546875" style="49" customWidth="1"/>
  </cols>
  <sheetData>
    <row r="1" spans="1:4" ht="15.75" x14ac:dyDescent="0.25">
      <c r="A1" s="143" t="s">
        <v>69</v>
      </c>
    </row>
    <row r="3" spans="1:4" ht="48" customHeight="1" x14ac:dyDescent="0.25">
      <c r="A3" s="242" t="s">
        <v>70</v>
      </c>
      <c r="B3" s="243"/>
    </row>
    <row r="4" spans="1:4" ht="48" customHeight="1" x14ac:dyDescent="0.25">
      <c r="A4" s="242" t="s">
        <v>131</v>
      </c>
      <c r="B4" s="243"/>
    </row>
    <row r="5" spans="1:4" ht="48" customHeight="1" x14ac:dyDescent="0.25">
      <c r="A5" s="242" t="s">
        <v>148</v>
      </c>
      <c r="B5" s="243"/>
      <c r="D5" s="153"/>
    </row>
    <row r="6" spans="1:4" ht="48" customHeight="1" x14ac:dyDescent="0.25">
      <c r="A6" s="242" t="s">
        <v>149</v>
      </c>
      <c r="B6" s="243"/>
    </row>
    <row r="7" spans="1:4" ht="48" customHeight="1" x14ac:dyDescent="0.25">
      <c r="A7" s="242" t="s">
        <v>71</v>
      </c>
      <c r="B7" s="243"/>
    </row>
    <row r="9" spans="1:4" ht="22.35" customHeight="1" x14ac:dyDescent="0.25">
      <c r="A9" s="240" t="s">
        <v>72</v>
      </c>
      <c r="B9" s="241"/>
    </row>
    <row r="11" spans="1:4" ht="26.25" x14ac:dyDescent="0.25">
      <c r="A11" s="158" t="s">
        <v>1</v>
      </c>
      <c r="B11" s="171" t="s">
        <v>73</v>
      </c>
    </row>
    <row r="12" spans="1:4" x14ac:dyDescent="0.25">
      <c r="A12" s="155"/>
      <c r="B12" s="144"/>
    </row>
    <row r="13" spans="1:4" x14ac:dyDescent="0.25">
      <c r="A13" s="158" t="s">
        <v>38</v>
      </c>
      <c r="B13" s="171" t="s">
        <v>74</v>
      </c>
    </row>
    <row r="14" spans="1:4" x14ac:dyDescent="0.25">
      <c r="A14" s="156"/>
      <c r="B14" s="144"/>
    </row>
    <row r="15" spans="1:4" x14ac:dyDescent="0.25">
      <c r="A15" s="158" t="s">
        <v>8</v>
      </c>
      <c r="B15" s="171"/>
    </row>
    <row r="16" spans="1:4" x14ac:dyDescent="0.25">
      <c r="A16" s="156"/>
      <c r="B16" s="144"/>
    </row>
    <row r="17" spans="1:2" ht="28.35" customHeight="1" x14ac:dyDescent="0.25">
      <c r="A17" s="146" t="s">
        <v>57</v>
      </c>
      <c r="B17" s="144" t="s">
        <v>75</v>
      </c>
    </row>
    <row r="18" spans="1:2" x14ac:dyDescent="0.25">
      <c r="A18" s="154"/>
      <c r="B18" s="144"/>
    </row>
    <row r="19" spans="1:2" ht="26.25" x14ac:dyDescent="0.25">
      <c r="A19" s="159" t="s">
        <v>76</v>
      </c>
      <c r="B19" s="160" t="s">
        <v>77</v>
      </c>
    </row>
    <row r="20" spans="1:2" x14ac:dyDescent="0.25">
      <c r="A20" s="149"/>
      <c r="B20" s="147"/>
    </row>
    <row r="21" spans="1:2" ht="26.25" x14ac:dyDescent="0.25">
      <c r="A21" s="162" t="s">
        <v>61</v>
      </c>
      <c r="B21" s="151" t="s">
        <v>132</v>
      </c>
    </row>
    <row r="22" spans="1:2" x14ac:dyDescent="0.25">
      <c r="A22" s="157"/>
      <c r="B22" s="147"/>
    </row>
    <row r="23" spans="1:2" ht="26.25" x14ac:dyDescent="0.25">
      <c r="A23" s="163" t="s">
        <v>78</v>
      </c>
      <c r="B23" s="151" t="s">
        <v>133</v>
      </c>
    </row>
    <row r="24" spans="1:2" x14ac:dyDescent="0.25">
      <c r="A24" s="149"/>
      <c r="B24" s="147"/>
    </row>
    <row r="25" spans="1:2" ht="26.25" x14ac:dyDescent="0.25">
      <c r="A25" s="163" t="s">
        <v>79</v>
      </c>
      <c r="B25" s="151" t="s">
        <v>134</v>
      </c>
    </row>
    <row r="26" spans="1:2" x14ac:dyDescent="0.25">
      <c r="A26" s="149"/>
      <c r="B26" s="147"/>
    </row>
    <row r="27" spans="1:2" ht="26.25" x14ac:dyDescent="0.25">
      <c r="A27" s="163" t="s">
        <v>80</v>
      </c>
      <c r="B27" s="151" t="s">
        <v>81</v>
      </c>
    </row>
    <row r="28" spans="1:2" ht="26.25" x14ac:dyDescent="0.25">
      <c r="A28" s="149"/>
      <c r="B28" s="164" t="s">
        <v>144</v>
      </c>
    </row>
    <row r="29" spans="1:2" x14ac:dyDescent="0.25">
      <c r="A29" s="149"/>
      <c r="B29" s="147"/>
    </row>
    <row r="30" spans="1:2" ht="26.25" x14ac:dyDescent="0.25">
      <c r="A30" s="162" t="s">
        <v>82</v>
      </c>
      <c r="B30" s="151" t="s">
        <v>135</v>
      </c>
    </row>
    <row r="31" spans="1:2" x14ac:dyDescent="0.25">
      <c r="A31" s="149"/>
      <c r="B31" s="147"/>
    </row>
    <row r="32" spans="1:2" ht="26.25" x14ac:dyDescent="0.25">
      <c r="A32" s="163" t="s">
        <v>83</v>
      </c>
      <c r="B32" s="151" t="s">
        <v>84</v>
      </c>
    </row>
    <row r="33" spans="1:2" x14ac:dyDescent="0.25">
      <c r="A33" s="149"/>
      <c r="B33" s="147"/>
    </row>
    <row r="34" spans="1:2" ht="39" x14ac:dyDescent="0.25">
      <c r="A34" s="163" t="s">
        <v>85</v>
      </c>
      <c r="B34" s="151" t="s">
        <v>136</v>
      </c>
    </row>
    <row r="35" spans="1:2" x14ac:dyDescent="0.25">
      <c r="A35" s="149"/>
      <c r="B35" s="148"/>
    </row>
    <row r="36" spans="1:2" ht="26.25" x14ac:dyDescent="0.25">
      <c r="A36" s="163" t="s">
        <v>86</v>
      </c>
      <c r="B36" s="151" t="s">
        <v>87</v>
      </c>
    </row>
    <row r="37" spans="1:2" x14ac:dyDescent="0.25">
      <c r="A37" s="149"/>
      <c r="B37" s="147"/>
    </row>
    <row r="38" spans="1:2" ht="51.75" x14ac:dyDescent="0.25">
      <c r="A38" s="162" t="s">
        <v>17</v>
      </c>
      <c r="B38" s="151" t="s">
        <v>137</v>
      </c>
    </row>
    <row r="39" spans="1:2" x14ac:dyDescent="0.25">
      <c r="A39" s="149"/>
      <c r="B39" s="147"/>
    </row>
    <row r="40" spans="1:2" ht="26.25" x14ac:dyDescent="0.25">
      <c r="A40" s="159" t="s">
        <v>88</v>
      </c>
      <c r="B40" s="160" t="s">
        <v>89</v>
      </c>
    </row>
    <row r="41" spans="1:2" x14ac:dyDescent="0.25">
      <c r="A41" s="149"/>
      <c r="B41" s="147"/>
    </row>
    <row r="42" spans="1:2" x14ac:dyDescent="0.25">
      <c r="A42" s="162" t="s">
        <v>18</v>
      </c>
      <c r="B42" s="151" t="s">
        <v>139</v>
      </c>
    </row>
    <row r="43" spans="1:2" x14ac:dyDescent="0.25">
      <c r="A43" s="149"/>
      <c r="B43" s="147"/>
    </row>
    <row r="44" spans="1:2" x14ac:dyDescent="0.25">
      <c r="A44" s="163" t="s">
        <v>90</v>
      </c>
      <c r="B44" s="151" t="s">
        <v>91</v>
      </c>
    </row>
    <row r="45" spans="1:2" x14ac:dyDescent="0.25">
      <c r="A45" s="149"/>
      <c r="B45" s="147"/>
    </row>
    <row r="46" spans="1:2" ht="26.25" x14ac:dyDescent="0.25">
      <c r="A46" s="163" t="s">
        <v>92</v>
      </c>
      <c r="B46" s="151" t="s">
        <v>93</v>
      </c>
    </row>
    <row r="47" spans="1:2" x14ac:dyDescent="0.25">
      <c r="A47" s="149"/>
      <c r="B47" s="147"/>
    </row>
    <row r="48" spans="1:2" ht="26.25" x14ac:dyDescent="0.25">
      <c r="A48" s="163" t="s">
        <v>94</v>
      </c>
      <c r="B48" s="151" t="s">
        <v>138</v>
      </c>
    </row>
    <row r="49" spans="1:2" x14ac:dyDescent="0.25">
      <c r="A49" s="149"/>
      <c r="B49" s="147"/>
    </row>
    <row r="50" spans="1:2" ht="26.25" x14ac:dyDescent="0.25">
      <c r="A50" s="162" t="s">
        <v>20</v>
      </c>
      <c r="B50" s="151" t="s">
        <v>140</v>
      </c>
    </row>
    <row r="51" spans="1:2" x14ac:dyDescent="0.25">
      <c r="A51" s="149"/>
      <c r="B51" s="147"/>
    </row>
    <row r="52" spans="1:2" x14ac:dyDescent="0.25">
      <c r="A52" s="163" t="s">
        <v>95</v>
      </c>
      <c r="B52" s="151" t="s">
        <v>96</v>
      </c>
    </row>
    <row r="53" spans="1:2" ht="26.25" x14ac:dyDescent="0.25">
      <c r="A53" s="163" t="s">
        <v>97</v>
      </c>
      <c r="B53" s="151" t="s">
        <v>98</v>
      </c>
    </row>
    <row r="54" spans="1:2" x14ac:dyDescent="0.25">
      <c r="A54" s="149"/>
      <c r="B54" s="164" t="s">
        <v>143</v>
      </c>
    </row>
    <row r="55" spans="1:2" ht="26.25" x14ac:dyDescent="0.25">
      <c r="A55" s="163" t="s">
        <v>100</v>
      </c>
      <c r="B55" s="151" t="s">
        <v>101</v>
      </c>
    </row>
    <row r="56" spans="1:2" ht="26.25" x14ac:dyDescent="0.25">
      <c r="A56" s="163" t="s">
        <v>102</v>
      </c>
      <c r="B56" s="151" t="s">
        <v>103</v>
      </c>
    </row>
    <row r="57" spans="1:2" x14ac:dyDescent="0.25">
      <c r="A57" s="149"/>
      <c r="B57" s="164" t="s">
        <v>99</v>
      </c>
    </row>
    <row r="58" spans="1:2" ht="26.25" x14ac:dyDescent="0.25">
      <c r="A58" s="163" t="s">
        <v>104</v>
      </c>
      <c r="B58" s="151" t="s">
        <v>105</v>
      </c>
    </row>
    <row r="59" spans="1:2" ht="24.6" customHeight="1" x14ac:dyDescent="0.25">
      <c r="A59" s="163" t="s">
        <v>106</v>
      </c>
      <c r="B59" s="151" t="s">
        <v>107</v>
      </c>
    </row>
    <row r="60" spans="1:2" x14ac:dyDescent="0.25">
      <c r="A60" s="163" t="s">
        <v>108</v>
      </c>
      <c r="B60" s="151" t="s">
        <v>109</v>
      </c>
    </row>
    <row r="61" spans="1:2" ht="26.25" x14ac:dyDescent="0.25">
      <c r="A61" s="163" t="s">
        <v>110</v>
      </c>
      <c r="B61" s="151" t="s">
        <v>111</v>
      </c>
    </row>
    <row r="62" spans="1:2" x14ac:dyDescent="0.25">
      <c r="A62" s="149"/>
      <c r="B62" s="164" t="s">
        <v>112</v>
      </c>
    </row>
    <row r="63" spans="1:2" ht="26.25" x14ac:dyDescent="0.25">
      <c r="A63" s="149"/>
      <c r="B63" s="164" t="s">
        <v>113</v>
      </c>
    </row>
    <row r="64" spans="1:2" x14ac:dyDescent="0.25">
      <c r="A64" s="149"/>
      <c r="B64" s="147"/>
    </row>
    <row r="65" spans="1:2" ht="26.25" x14ac:dyDescent="0.25">
      <c r="A65" s="162" t="s">
        <v>21</v>
      </c>
      <c r="B65" s="151" t="s">
        <v>145</v>
      </c>
    </row>
    <row r="66" spans="1:2" x14ac:dyDescent="0.25">
      <c r="A66" s="149"/>
      <c r="B66" s="147"/>
    </row>
    <row r="67" spans="1:2" ht="26.25" x14ac:dyDescent="0.25">
      <c r="A67" s="157" t="s">
        <v>31</v>
      </c>
      <c r="B67" s="147" t="s">
        <v>114</v>
      </c>
    </row>
    <row r="68" spans="1:2" x14ac:dyDescent="0.25">
      <c r="A68" s="149"/>
      <c r="B68" s="147"/>
    </row>
    <row r="69" spans="1:2" ht="25.5" x14ac:dyDescent="0.25">
      <c r="A69" s="163" t="s">
        <v>55</v>
      </c>
      <c r="B69" s="151" t="s">
        <v>115</v>
      </c>
    </row>
    <row r="70" spans="1:2" ht="26.25" x14ac:dyDescent="0.25">
      <c r="A70" s="149"/>
      <c r="B70" s="165" t="s">
        <v>141</v>
      </c>
    </row>
    <row r="71" spans="1:2" ht="26.25" x14ac:dyDescent="0.25">
      <c r="A71" s="149"/>
      <c r="B71" s="164" t="s">
        <v>116</v>
      </c>
    </row>
    <row r="72" spans="1:2" x14ac:dyDescent="0.25">
      <c r="A72" s="163" t="s">
        <v>36</v>
      </c>
      <c r="B72" s="151" t="s">
        <v>117</v>
      </c>
    </row>
    <row r="73" spans="1:2" ht="26.25" x14ac:dyDescent="0.25">
      <c r="A73" s="149"/>
      <c r="B73" s="164" t="s">
        <v>118</v>
      </c>
    </row>
    <row r="74" spans="1:2" ht="39" x14ac:dyDescent="0.25">
      <c r="A74" s="149"/>
      <c r="B74" s="164" t="s">
        <v>119</v>
      </c>
    </row>
    <row r="75" spans="1:2" x14ac:dyDescent="0.25">
      <c r="A75" s="149"/>
      <c r="B75" s="147"/>
    </row>
    <row r="76" spans="1:2" x14ac:dyDescent="0.25">
      <c r="A76" s="162" t="s">
        <v>32</v>
      </c>
      <c r="B76" s="151" t="s">
        <v>120</v>
      </c>
    </row>
    <row r="77" spans="1:2" x14ac:dyDescent="0.25">
      <c r="A77" s="149"/>
      <c r="B77" s="147"/>
    </row>
    <row r="78" spans="1:2" ht="51.75" x14ac:dyDescent="0.25">
      <c r="A78" s="163" t="s">
        <v>121</v>
      </c>
      <c r="B78" s="166" t="s">
        <v>142</v>
      </c>
    </row>
    <row r="79" spans="1:2" ht="39" x14ac:dyDescent="0.25">
      <c r="A79" s="163" t="s">
        <v>122</v>
      </c>
      <c r="B79" s="166" t="s">
        <v>123</v>
      </c>
    </row>
    <row r="80" spans="1:2" x14ac:dyDescent="0.25">
      <c r="A80" s="149"/>
      <c r="B80" s="147"/>
    </row>
    <row r="81" spans="1:2" ht="39" x14ac:dyDescent="0.25">
      <c r="A81" s="162" t="s">
        <v>124</v>
      </c>
      <c r="B81" s="151" t="s">
        <v>146</v>
      </c>
    </row>
    <row r="82" spans="1:2" x14ac:dyDescent="0.25">
      <c r="A82" s="149"/>
      <c r="B82" s="147"/>
    </row>
    <row r="83" spans="1:2" ht="26.25" x14ac:dyDescent="0.25">
      <c r="A83" s="161" t="s">
        <v>125</v>
      </c>
      <c r="B83" s="160" t="s">
        <v>126</v>
      </c>
    </row>
    <row r="84" spans="1:2" x14ac:dyDescent="0.25">
      <c r="A84" s="145"/>
      <c r="B84" s="144"/>
    </row>
    <row r="85" spans="1:2" x14ac:dyDescent="0.25">
      <c r="A85" s="145"/>
      <c r="B85" s="144"/>
    </row>
    <row r="86" spans="1:2" x14ac:dyDescent="0.25">
      <c r="A86" s="145"/>
      <c r="B86" s="144"/>
    </row>
  </sheetData>
  <sheetProtection password="C632" sheet="1" objects="1" scenarios="1"/>
  <mergeCells count="6">
    <mergeCell ref="A9:B9"/>
    <mergeCell ref="A3:B3"/>
    <mergeCell ref="A4:B4"/>
    <mergeCell ref="A5:B5"/>
    <mergeCell ref="A6:B6"/>
    <mergeCell ref="A7:B7"/>
  </mergeCells>
  <pageMargins left="0.70866141732283472" right="0.70866141732283472" top="0.74803149606299213" bottom="0.74803149606299213" header="0.31496062992125984" footer="0.31496062992125984"/>
  <pageSetup paperSize="9" scale="51"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AC171-7D3F-4947-9AED-F2BBFFF138F1}">
  <sheetPr>
    <pageSetUpPr fitToPage="1"/>
  </sheetPr>
  <dimension ref="A1:B12"/>
  <sheetViews>
    <sheetView workbookViewId="0">
      <selection activeCell="B19" sqref="B19"/>
    </sheetView>
  </sheetViews>
  <sheetFormatPr defaultRowHeight="15" x14ac:dyDescent="0.25"/>
  <cols>
    <col min="1" max="1" width="80.140625" bestFit="1" customWidth="1"/>
    <col min="2" max="2" width="120.85546875" style="51" customWidth="1"/>
  </cols>
  <sheetData>
    <row r="1" spans="1:2" x14ac:dyDescent="0.25">
      <c r="A1" s="50" t="s">
        <v>130</v>
      </c>
      <c r="B1" s="49"/>
    </row>
    <row r="2" spans="1:2" x14ac:dyDescent="0.25">
      <c r="A2" s="48"/>
      <c r="B2" s="49"/>
    </row>
    <row r="3" spans="1:2" ht="26.25" x14ac:dyDescent="0.25">
      <c r="A3" s="167" t="s">
        <v>39</v>
      </c>
      <c r="B3" s="150" t="s">
        <v>40</v>
      </c>
    </row>
    <row r="4" spans="1:2" ht="39" x14ac:dyDescent="0.25">
      <c r="A4" s="167" t="s">
        <v>41</v>
      </c>
      <c r="B4" s="150" t="s">
        <v>42</v>
      </c>
    </row>
    <row r="5" spans="1:2" s="152" customFormat="1" x14ac:dyDescent="0.25">
      <c r="A5" s="168" t="s">
        <v>43</v>
      </c>
      <c r="B5" s="151" t="s">
        <v>150</v>
      </c>
    </row>
    <row r="6" spans="1:2" ht="51.75" x14ac:dyDescent="0.25">
      <c r="A6" s="169" t="s">
        <v>44</v>
      </c>
      <c r="B6" s="150" t="s">
        <v>127</v>
      </c>
    </row>
    <row r="7" spans="1:2" x14ac:dyDescent="0.25">
      <c r="A7" s="168" t="s">
        <v>45</v>
      </c>
      <c r="B7" s="150" t="s">
        <v>46</v>
      </c>
    </row>
    <row r="8" spans="1:2" ht="51.75" x14ac:dyDescent="0.25">
      <c r="A8" s="168" t="s">
        <v>128</v>
      </c>
      <c r="B8" s="150" t="s">
        <v>47</v>
      </c>
    </row>
    <row r="9" spans="1:2" ht="26.25" x14ac:dyDescent="0.25">
      <c r="A9" s="167" t="s">
        <v>48</v>
      </c>
      <c r="B9" s="150" t="s">
        <v>49</v>
      </c>
    </row>
    <row r="10" spans="1:2" ht="51.75" x14ac:dyDescent="0.25">
      <c r="A10" s="170" t="s">
        <v>50</v>
      </c>
      <c r="B10" s="150" t="s">
        <v>51</v>
      </c>
    </row>
    <row r="11" spans="1:2" x14ac:dyDescent="0.25">
      <c r="A11" s="169" t="s">
        <v>52</v>
      </c>
      <c r="B11" s="150" t="s">
        <v>53</v>
      </c>
    </row>
    <row r="12" spans="1:2" ht="26.25" x14ac:dyDescent="0.25">
      <c r="A12" s="169" t="s">
        <v>54</v>
      </c>
      <c r="B12" s="150" t="s">
        <v>129</v>
      </c>
    </row>
  </sheetData>
  <pageMargins left="0.70866141732283472" right="0.70866141732283472" top="0.74803149606299213" bottom="0.74803149606299213"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HK_vegz_2023</vt:lpstr>
      <vt:lpstr>Útmutató a kitöltéshez_interakt</vt:lpstr>
      <vt:lpstr>Fogalmak</vt:lpstr>
    </vt:vector>
  </TitlesOfParts>
  <Company>NMHH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VF</dc:creator>
  <cp:lastModifiedBy>Baracsi Krisztina</cp:lastModifiedBy>
  <cp:lastPrinted>2023-01-09T11:18:55Z</cp:lastPrinted>
  <dcterms:created xsi:type="dcterms:W3CDTF">2022-12-14T12:25:14Z</dcterms:created>
  <dcterms:modified xsi:type="dcterms:W3CDTF">2023-01-09T11:19:54Z</dcterms:modified>
</cp:coreProperties>
</file>